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 tabRatio="924" activeTab="4"/>
  </bookViews>
  <sheets>
    <sheet name="Instructions" sheetId="4" r:id="rId1"/>
    <sheet name="Navlight" sheetId="5" r:id="rId2"/>
    <sheet name="Settings" sheetId="13" r:id="rId3"/>
    <sheet name="Manual Entry" sheetId="14" r:id="rId4"/>
    <sheet name="Results" sheetId="2" r:id="rId5"/>
    <sheet name="Results Backup" sheetId="19" state="hidden" r:id="rId6"/>
    <sheet name="Sun Results" sheetId="9" state="hidden" r:id="rId7"/>
    <sheet name="Sun Navlight" sheetId="10" state="hidden" r:id="rId8"/>
    <sheet name="Both Days Results" sheetId="12" state="hidden" r:id="rId9"/>
    <sheet name="Reformat" sheetId="6" r:id="rId10"/>
    <sheet name="Manual Results" sheetId="15" r:id="rId11"/>
  </sheets>
  <definedNames>
    <definedName name="_xlnm._FilterDatabase" localSheetId="8" hidden="1">'Both Days Results'!$V$2:$V$53</definedName>
    <definedName name="_xlnm._FilterDatabase" localSheetId="3" hidden="1">'Manual Entry'!$A$3:$K$83</definedName>
    <definedName name="_xlnm._FilterDatabase" localSheetId="4" hidden="1">Results!$A$3:$T$120</definedName>
    <definedName name="FinishTime">Settings!$B$1</definedName>
    <definedName name="LateTime">Settings!$B$2</definedName>
    <definedName name="PenaltiesPerMin">Settings!$B$3</definedName>
    <definedName name="_xlnm.Print_Area" localSheetId="4">Results!$A$1:$T$53</definedName>
    <definedName name="_xlnm.Print_Titles" localSheetId="4">Results!$3:$3</definedName>
  </definedNames>
  <calcPr calcId="145621"/>
</workbook>
</file>

<file path=xl/calcChain.xml><?xml version="1.0" encoding="utf-8"?>
<calcChain xmlns="http://schemas.openxmlformats.org/spreadsheetml/2006/main">
  <c r="A6" i="14" l="1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5" i="14"/>
  <c r="A4" i="14"/>
  <c r="E3" i="6"/>
  <c r="F3" i="6"/>
  <c r="G3" i="6"/>
  <c r="H3" i="6"/>
  <c r="I3" i="6"/>
  <c r="K3" i="6"/>
  <c r="J3" i="6" s="1"/>
  <c r="E4" i="6"/>
  <c r="F4" i="6"/>
  <c r="G4" i="6"/>
  <c r="H4" i="6"/>
  <c r="I4" i="6"/>
  <c r="K4" i="6"/>
  <c r="J4" i="6" s="1"/>
  <c r="E5" i="6"/>
  <c r="F5" i="6"/>
  <c r="G5" i="6"/>
  <c r="H5" i="6"/>
  <c r="I5" i="6"/>
  <c r="K5" i="6"/>
  <c r="J5" i="6" s="1"/>
  <c r="E6" i="6"/>
  <c r="F6" i="6"/>
  <c r="G6" i="6"/>
  <c r="H6" i="6"/>
  <c r="I6" i="6"/>
  <c r="K6" i="6"/>
  <c r="J6" i="6" s="1"/>
  <c r="E7" i="6"/>
  <c r="F7" i="6"/>
  <c r="G7" i="6"/>
  <c r="H7" i="6"/>
  <c r="I7" i="6"/>
  <c r="K7" i="6"/>
  <c r="J7" i="6" s="1"/>
  <c r="E8" i="6"/>
  <c r="F8" i="6"/>
  <c r="G8" i="6"/>
  <c r="H8" i="6"/>
  <c r="I8" i="6"/>
  <c r="K8" i="6"/>
  <c r="J8" i="6" s="1"/>
  <c r="E9" i="6"/>
  <c r="F9" i="6"/>
  <c r="G9" i="6"/>
  <c r="H9" i="6"/>
  <c r="I9" i="6"/>
  <c r="K9" i="6"/>
  <c r="J9" i="6" s="1"/>
  <c r="E10" i="6"/>
  <c r="F10" i="6"/>
  <c r="G10" i="6"/>
  <c r="H10" i="6"/>
  <c r="I10" i="6"/>
  <c r="K10" i="6"/>
  <c r="J10" i="6" s="1"/>
  <c r="E11" i="6"/>
  <c r="F11" i="6"/>
  <c r="G11" i="6"/>
  <c r="H11" i="6"/>
  <c r="I11" i="6"/>
  <c r="K11" i="6"/>
  <c r="J11" i="6" s="1"/>
  <c r="E12" i="6"/>
  <c r="F12" i="6"/>
  <c r="G12" i="6"/>
  <c r="H12" i="6"/>
  <c r="I12" i="6"/>
  <c r="K12" i="6"/>
  <c r="J12" i="6" s="1"/>
  <c r="E13" i="6"/>
  <c r="F13" i="6"/>
  <c r="G13" i="6"/>
  <c r="H13" i="6"/>
  <c r="I13" i="6"/>
  <c r="K13" i="6"/>
  <c r="J13" i="6" s="1"/>
  <c r="E14" i="6"/>
  <c r="F14" i="6"/>
  <c r="G14" i="6"/>
  <c r="H14" i="6"/>
  <c r="I14" i="6"/>
  <c r="K14" i="6"/>
  <c r="J14" i="6" s="1"/>
  <c r="E15" i="6"/>
  <c r="F15" i="6"/>
  <c r="G15" i="6"/>
  <c r="H15" i="6"/>
  <c r="I15" i="6"/>
  <c r="K15" i="6"/>
  <c r="J15" i="6" s="1"/>
  <c r="E16" i="6"/>
  <c r="F16" i="6"/>
  <c r="G16" i="6"/>
  <c r="H16" i="6"/>
  <c r="I16" i="6"/>
  <c r="K16" i="6"/>
  <c r="J16" i="6" s="1"/>
  <c r="E17" i="6"/>
  <c r="F17" i="6"/>
  <c r="G17" i="6"/>
  <c r="H17" i="6"/>
  <c r="I17" i="6"/>
  <c r="K17" i="6"/>
  <c r="J17" i="6" s="1"/>
  <c r="E18" i="6"/>
  <c r="F18" i="6"/>
  <c r="G18" i="6"/>
  <c r="H18" i="6"/>
  <c r="I18" i="6"/>
  <c r="K18" i="6"/>
  <c r="J18" i="6" s="1"/>
  <c r="E19" i="6"/>
  <c r="F19" i="6"/>
  <c r="G19" i="6"/>
  <c r="H19" i="6"/>
  <c r="I19" i="6"/>
  <c r="K19" i="6"/>
  <c r="J19" i="6" s="1"/>
  <c r="E20" i="6"/>
  <c r="F20" i="6"/>
  <c r="G20" i="6"/>
  <c r="H20" i="6"/>
  <c r="I20" i="6"/>
  <c r="K20" i="6"/>
  <c r="J20" i="6" s="1"/>
  <c r="E21" i="6"/>
  <c r="F21" i="6"/>
  <c r="G21" i="6"/>
  <c r="H21" i="6"/>
  <c r="I21" i="6"/>
  <c r="K21" i="6"/>
  <c r="J21" i="6" s="1"/>
  <c r="E22" i="6"/>
  <c r="F22" i="6"/>
  <c r="G22" i="6"/>
  <c r="H22" i="6"/>
  <c r="I22" i="6"/>
  <c r="K22" i="6"/>
  <c r="J22" i="6" s="1"/>
  <c r="E23" i="6"/>
  <c r="F23" i="6"/>
  <c r="G23" i="6"/>
  <c r="H23" i="6"/>
  <c r="I23" i="6"/>
  <c r="K23" i="6"/>
  <c r="J23" i="6" s="1"/>
  <c r="E24" i="6"/>
  <c r="F24" i="6"/>
  <c r="G24" i="6"/>
  <c r="H24" i="6"/>
  <c r="I24" i="6"/>
  <c r="K24" i="6"/>
  <c r="J24" i="6" s="1"/>
  <c r="E25" i="6"/>
  <c r="F25" i="6"/>
  <c r="G25" i="6"/>
  <c r="H25" i="6"/>
  <c r="I25" i="6"/>
  <c r="K25" i="6"/>
  <c r="J25" i="6" s="1"/>
  <c r="E26" i="6"/>
  <c r="F26" i="6"/>
  <c r="G26" i="6"/>
  <c r="H26" i="6"/>
  <c r="I26" i="6"/>
  <c r="K26" i="6"/>
  <c r="J26" i="6" s="1"/>
  <c r="E27" i="6"/>
  <c r="F27" i="6"/>
  <c r="G27" i="6"/>
  <c r="H27" i="6"/>
  <c r="I27" i="6"/>
  <c r="K27" i="6"/>
  <c r="J27" i="6" s="1"/>
  <c r="E28" i="6"/>
  <c r="F28" i="6"/>
  <c r="G28" i="6"/>
  <c r="H28" i="6"/>
  <c r="I28" i="6"/>
  <c r="K28" i="6"/>
  <c r="J28" i="6" s="1"/>
  <c r="E29" i="6"/>
  <c r="F29" i="6"/>
  <c r="G29" i="6"/>
  <c r="H29" i="6"/>
  <c r="I29" i="6"/>
  <c r="K29" i="6"/>
  <c r="J29" i="6" s="1"/>
  <c r="E30" i="6"/>
  <c r="F30" i="6"/>
  <c r="G30" i="6"/>
  <c r="H30" i="6"/>
  <c r="I30" i="6"/>
  <c r="K30" i="6"/>
  <c r="J30" i="6" s="1"/>
  <c r="E31" i="6"/>
  <c r="F31" i="6"/>
  <c r="G31" i="6"/>
  <c r="H31" i="6"/>
  <c r="I31" i="6"/>
  <c r="K31" i="6"/>
  <c r="J31" i="6" s="1"/>
  <c r="E32" i="6"/>
  <c r="F32" i="6"/>
  <c r="G32" i="6"/>
  <c r="H32" i="6"/>
  <c r="I32" i="6"/>
  <c r="K32" i="6"/>
  <c r="J32" i="6" s="1"/>
  <c r="E33" i="6"/>
  <c r="F33" i="6"/>
  <c r="G33" i="6"/>
  <c r="H33" i="6"/>
  <c r="I33" i="6"/>
  <c r="K33" i="6"/>
  <c r="J33" i="6" s="1"/>
  <c r="E34" i="6"/>
  <c r="F34" i="6"/>
  <c r="G34" i="6"/>
  <c r="H34" i="6"/>
  <c r="I34" i="6"/>
  <c r="K34" i="6"/>
  <c r="J34" i="6" s="1"/>
  <c r="E35" i="6"/>
  <c r="F35" i="6"/>
  <c r="G35" i="6"/>
  <c r="H35" i="6"/>
  <c r="I35" i="6"/>
  <c r="K35" i="6"/>
  <c r="J35" i="6" s="1"/>
  <c r="E36" i="6"/>
  <c r="F36" i="6"/>
  <c r="G36" i="6"/>
  <c r="H36" i="6"/>
  <c r="I36" i="6"/>
  <c r="K36" i="6"/>
  <c r="J36" i="6" s="1"/>
  <c r="E37" i="6"/>
  <c r="F37" i="6"/>
  <c r="G37" i="6"/>
  <c r="H37" i="6"/>
  <c r="I37" i="6"/>
  <c r="K37" i="6"/>
  <c r="J37" i="6" s="1"/>
  <c r="E38" i="6"/>
  <c r="F38" i="6"/>
  <c r="G38" i="6"/>
  <c r="H38" i="6"/>
  <c r="I38" i="6"/>
  <c r="K38" i="6"/>
  <c r="J38" i="6" s="1"/>
  <c r="E39" i="6"/>
  <c r="F39" i="6"/>
  <c r="G39" i="6"/>
  <c r="H39" i="6"/>
  <c r="I39" i="6"/>
  <c r="K39" i="6"/>
  <c r="J39" i="6" s="1"/>
  <c r="E40" i="6"/>
  <c r="F40" i="6"/>
  <c r="G40" i="6"/>
  <c r="H40" i="6"/>
  <c r="I40" i="6"/>
  <c r="K40" i="6"/>
  <c r="J40" i="6" s="1"/>
  <c r="E41" i="6"/>
  <c r="F41" i="6"/>
  <c r="G41" i="6"/>
  <c r="H41" i="6"/>
  <c r="I41" i="6"/>
  <c r="K41" i="6"/>
  <c r="J41" i="6" s="1"/>
  <c r="E42" i="6"/>
  <c r="F42" i="6"/>
  <c r="G42" i="6"/>
  <c r="H42" i="6"/>
  <c r="I42" i="6"/>
  <c r="K42" i="6"/>
  <c r="J42" i="6" s="1"/>
  <c r="E43" i="6"/>
  <c r="F43" i="6"/>
  <c r="G43" i="6"/>
  <c r="H43" i="6"/>
  <c r="I43" i="6"/>
  <c r="K43" i="6"/>
  <c r="J43" i="6" s="1"/>
  <c r="E44" i="6"/>
  <c r="F44" i="6"/>
  <c r="G44" i="6"/>
  <c r="H44" i="6"/>
  <c r="I44" i="6"/>
  <c r="K44" i="6"/>
  <c r="J44" i="6" s="1"/>
  <c r="E45" i="6"/>
  <c r="F45" i="6"/>
  <c r="G45" i="6"/>
  <c r="H45" i="6"/>
  <c r="I45" i="6"/>
  <c r="K45" i="6"/>
  <c r="J45" i="6" s="1"/>
  <c r="E46" i="6"/>
  <c r="F46" i="6"/>
  <c r="G46" i="6"/>
  <c r="H46" i="6"/>
  <c r="I46" i="6"/>
  <c r="K46" i="6"/>
  <c r="J46" i="6" s="1"/>
  <c r="E47" i="6"/>
  <c r="F47" i="6"/>
  <c r="G47" i="6"/>
  <c r="H47" i="6"/>
  <c r="I47" i="6"/>
  <c r="K47" i="6"/>
  <c r="J47" i="6" s="1"/>
  <c r="E48" i="6"/>
  <c r="F48" i="6"/>
  <c r="G48" i="6"/>
  <c r="H48" i="6"/>
  <c r="I48" i="6"/>
  <c r="K48" i="6"/>
  <c r="J48" i="6" s="1"/>
  <c r="E49" i="6"/>
  <c r="F49" i="6"/>
  <c r="G49" i="6"/>
  <c r="H49" i="6"/>
  <c r="I49" i="6"/>
  <c r="K49" i="6"/>
  <c r="J49" i="6" s="1"/>
  <c r="E50" i="6"/>
  <c r="F50" i="6"/>
  <c r="G50" i="6"/>
  <c r="H50" i="6"/>
  <c r="I50" i="6"/>
  <c r="K50" i="6"/>
  <c r="J50" i="6" s="1"/>
  <c r="E51" i="6"/>
  <c r="F51" i="6"/>
  <c r="G51" i="6"/>
  <c r="H51" i="6"/>
  <c r="I51" i="6"/>
  <c r="K51" i="6"/>
  <c r="J51" i="6" s="1"/>
  <c r="E52" i="6"/>
  <c r="F52" i="6"/>
  <c r="G52" i="6"/>
  <c r="H52" i="6"/>
  <c r="I52" i="6"/>
  <c r="K52" i="6"/>
  <c r="J52" i="6" s="1"/>
  <c r="E53" i="6"/>
  <c r="F53" i="6"/>
  <c r="G53" i="6"/>
  <c r="H53" i="6"/>
  <c r="I53" i="6"/>
  <c r="K53" i="6"/>
  <c r="J53" i="6" s="1"/>
  <c r="E54" i="6"/>
  <c r="F54" i="6"/>
  <c r="G54" i="6"/>
  <c r="H54" i="6"/>
  <c r="I54" i="6"/>
  <c r="K54" i="6"/>
  <c r="J54" i="6" s="1"/>
  <c r="E55" i="6"/>
  <c r="F55" i="6"/>
  <c r="G55" i="6"/>
  <c r="H55" i="6"/>
  <c r="I55" i="6"/>
  <c r="K55" i="6"/>
  <c r="J55" i="6" s="1"/>
  <c r="E56" i="6"/>
  <c r="F56" i="6"/>
  <c r="G56" i="6"/>
  <c r="H56" i="6"/>
  <c r="I56" i="6"/>
  <c r="K56" i="6"/>
  <c r="J56" i="6" s="1"/>
  <c r="E57" i="6"/>
  <c r="F57" i="6"/>
  <c r="G57" i="6"/>
  <c r="H57" i="6"/>
  <c r="I57" i="6"/>
  <c r="K57" i="6"/>
  <c r="J57" i="6" s="1"/>
  <c r="E58" i="6"/>
  <c r="F58" i="6"/>
  <c r="G58" i="6"/>
  <c r="H58" i="6"/>
  <c r="I58" i="6"/>
  <c r="K58" i="6"/>
  <c r="J58" i="6" s="1"/>
  <c r="E59" i="6"/>
  <c r="F59" i="6"/>
  <c r="G59" i="6"/>
  <c r="H59" i="6"/>
  <c r="I59" i="6"/>
  <c r="K59" i="6"/>
  <c r="J59" i="6" s="1"/>
  <c r="E60" i="6"/>
  <c r="F60" i="6"/>
  <c r="G60" i="6"/>
  <c r="H60" i="6"/>
  <c r="I60" i="6"/>
  <c r="K60" i="6"/>
  <c r="J60" i="6" s="1"/>
  <c r="E61" i="6"/>
  <c r="F61" i="6"/>
  <c r="G61" i="6"/>
  <c r="H61" i="6"/>
  <c r="I61" i="6"/>
  <c r="K61" i="6"/>
  <c r="J61" i="6" s="1"/>
  <c r="E62" i="6"/>
  <c r="F62" i="6"/>
  <c r="G62" i="6"/>
  <c r="H62" i="6"/>
  <c r="I62" i="6"/>
  <c r="K62" i="6"/>
  <c r="J62" i="6" s="1"/>
  <c r="E63" i="6"/>
  <c r="F63" i="6"/>
  <c r="G63" i="6"/>
  <c r="H63" i="6"/>
  <c r="I63" i="6"/>
  <c r="K63" i="6"/>
  <c r="J63" i="6" s="1"/>
  <c r="E64" i="6"/>
  <c r="F64" i="6"/>
  <c r="G64" i="6"/>
  <c r="H64" i="6"/>
  <c r="I64" i="6"/>
  <c r="K64" i="6"/>
  <c r="J64" i="6" s="1"/>
  <c r="E65" i="6"/>
  <c r="F65" i="6"/>
  <c r="G65" i="6"/>
  <c r="H65" i="6"/>
  <c r="I65" i="6"/>
  <c r="K65" i="6"/>
  <c r="J65" i="6" s="1"/>
  <c r="E66" i="6"/>
  <c r="F66" i="6"/>
  <c r="G66" i="6"/>
  <c r="H66" i="6"/>
  <c r="I66" i="6"/>
  <c r="K66" i="6"/>
  <c r="J66" i="6" s="1"/>
  <c r="E67" i="6"/>
  <c r="F67" i="6"/>
  <c r="G67" i="6"/>
  <c r="H67" i="6"/>
  <c r="I67" i="6"/>
  <c r="K67" i="6"/>
  <c r="J67" i="6" s="1"/>
  <c r="E68" i="6"/>
  <c r="F68" i="6"/>
  <c r="G68" i="6"/>
  <c r="H68" i="6"/>
  <c r="I68" i="6"/>
  <c r="K68" i="6"/>
  <c r="J68" i="6" s="1"/>
  <c r="E69" i="6"/>
  <c r="F69" i="6"/>
  <c r="G69" i="6"/>
  <c r="H69" i="6"/>
  <c r="I69" i="6"/>
  <c r="K69" i="6"/>
  <c r="J69" i="6" s="1"/>
  <c r="E70" i="6"/>
  <c r="F70" i="6"/>
  <c r="G70" i="6"/>
  <c r="H70" i="6"/>
  <c r="I70" i="6"/>
  <c r="K70" i="6"/>
  <c r="J70" i="6" s="1"/>
  <c r="E71" i="6"/>
  <c r="F71" i="6"/>
  <c r="G71" i="6"/>
  <c r="H71" i="6"/>
  <c r="I71" i="6"/>
  <c r="K71" i="6"/>
  <c r="J71" i="6" s="1"/>
  <c r="E72" i="6"/>
  <c r="F72" i="6"/>
  <c r="G72" i="6"/>
  <c r="H72" i="6"/>
  <c r="I72" i="6"/>
  <c r="K72" i="6"/>
  <c r="J72" i="6" s="1"/>
  <c r="E73" i="6"/>
  <c r="F73" i="6"/>
  <c r="G73" i="6"/>
  <c r="H73" i="6"/>
  <c r="I73" i="6"/>
  <c r="K73" i="6"/>
  <c r="J73" i="6" s="1"/>
  <c r="E74" i="6"/>
  <c r="F74" i="6"/>
  <c r="G74" i="6"/>
  <c r="H74" i="6"/>
  <c r="I74" i="6"/>
  <c r="K74" i="6"/>
  <c r="J74" i="6" s="1"/>
  <c r="E75" i="6"/>
  <c r="F75" i="6"/>
  <c r="G75" i="6"/>
  <c r="H75" i="6"/>
  <c r="I75" i="6"/>
  <c r="K75" i="6"/>
  <c r="J75" i="6" s="1"/>
  <c r="E76" i="6"/>
  <c r="F76" i="6"/>
  <c r="G76" i="6"/>
  <c r="H76" i="6"/>
  <c r="I76" i="6"/>
  <c r="K76" i="6"/>
  <c r="J76" i="6" s="1"/>
  <c r="E77" i="6"/>
  <c r="F77" i="6"/>
  <c r="G77" i="6"/>
  <c r="H77" i="6"/>
  <c r="I77" i="6"/>
  <c r="K77" i="6"/>
  <c r="J77" i="6" s="1"/>
  <c r="E78" i="6"/>
  <c r="F78" i="6"/>
  <c r="G78" i="6"/>
  <c r="H78" i="6"/>
  <c r="I78" i="6"/>
  <c r="K78" i="6"/>
  <c r="J78" i="6" s="1"/>
  <c r="E79" i="6"/>
  <c r="F79" i="6"/>
  <c r="G79" i="6"/>
  <c r="H79" i="6"/>
  <c r="I79" i="6"/>
  <c r="K79" i="6"/>
  <c r="J79" i="6" s="1"/>
  <c r="E80" i="6"/>
  <c r="F80" i="6"/>
  <c r="G80" i="6"/>
  <c r="H80" i="6"/>
  <c r="I80" i="6"/>
  <c r="K80" i="6"/>
  <c r="J80" i="6" s="1"/>
  <c r="E81" i="6"/>
  <c r="F81" i="6"/>
  <c r="G81" i="6"/>
  <c r="H81" i="6"/>
  <c r="I81" i="6"/>
  <c r="K81" i="6"/>
  <c r="J81" i="6" s="1"/>
  <c r="E82" i="6"/>
  <c r="F82" i="6"/>
  <c r="G82" i="6"/>
  <c r="H82" i="6"/>
  <c r="I82" i="6"/>
  <c r="K82" i="6"/>
  <c r="J82" i="6" s="1"/>
  <c r="E83" i="6"/>
  <c r="F83" i="6"/>
  <c r="G83" i="6"/>
  <c r="H83" i="6"/>
  <c r="I83" i="6"/>
  <c r="K83" i="6"/>
  <c r="J83" i="6" s="1"/>
  <c r="E84" i="6"/>
  <c r="F84" i="6"/>
  <c r="G84" i="6"/>
  <c r="H84" i="6"/>
  <c r="I84" i="6"/>
  <c r="K84" i="6"/>
  <c r="J84" i="6" s="1"/>
  <c r="E85" i="6"/>
  <c r="F85" i="6"/>
  <c r="G85" i="6"/>
  <c r="H85" i="6"/>
  <c r="I85" i="6"/>
  <c r="K85" i="6"/>
  <c r="J85" i="6" s="1"/>
  <c r="E86" i="6"/>
  <c r="F86" i="6"/>
  <c r="G86" i="6"/>
  <c r="H86" i="6"/>
  <c r="I86" i="6"/>
  <c r="K86" i="6"/>
  <c r="J86" i="6" s="1"/>
  <c r="E87" i="6"/>
  <c r="F87" i="6"/>
  <c r="G87" i="6"/>
  <c r="H87" i="6"/>
  <c r="I87" i="6"/>
  <c r="K87" i="6"/>
  <c r="J87" i="6" s="1"/>
  <c r="E88" i="6"/>
  <c r="F88" i="6"/>
  <c r="G88" i="6"/>
  <c r="H88" i="6"/>
  <c r="I88" i="6"/>
  <c r="K88" i="6"/>
  <c r="J88" i="6" s="1"/>
  <c r="E89" i="6"/>
  <c r="F89" i="6"/>
  <c r="G89" i="6"/>
  <c r="H89" i="6"/>
  <c r="I89" i="6"/>
  <c r="K89" i="6"/>
  <c r="J89" i="6" s="1"/>
  <c r="E90" i="6"/>
  <c r="F90" i="6"/>
  <c r="G90" i="6"/>
  <c r="H90" i="6"/>
  <c r="I90" i="6"/>
  <c r="K90" i="6"/>
  <c r="J90" i="6" s="1"/>
  <c r="E91" i="6"/>
  <c r="F91" i="6"/>
  <c r="G91" i="6"/>
  <c r="H91" i="6"/>
  <c r="I91" i="6"/>
  <c r="K91" i="6"/>
  <c r="J91" i="6" s="1"/>
  <c r="E92" i="6"/>
  <c r="F92" i="6"/>
  <c r="G92" i="6"/>
  <c r="H92" i="6"/>
  <c r="I92" i="6"/>
  <c r="K92" i="6"/>
  <c r="J92" i="6" s="1"/>
  <c r="E93" i="6"/>
  <c r="F93" i="6"/>
  <c r="G93" i="6"/>
  <c r="H93" i="6"/>
  <c r="I93" i="6"/>
  <c r="K93" i="6"/>
  <c r="J93" i="6" s="1"/>
  <c r="E94" i="6"/>
  <c r="F94" i="6"/>
  <c r="G94" i="6"/>
  <c r="H94" i="6"/>
  <c r="I94" i="6"/>
  <c r="K94" i="6"/>
  <c r="J94" i="6" s="1"/>
  <c r="E95" i="6"/>
  <c r="F95" i="6"/>
  <c r="G95" i="6"/>
  <c r="H95" i="6"/>
  <c r="I95" i="6"/>
  <c r="K95" i="6"/>
  <c r="J95" i="6" s="1"/>
  <c r="E96" i="6"/>
  <c r="F96" i="6"/>
  <c r="G96" i="6"/>
  <c r="H96" i="6"/>
  <c r="I96" i="6"/>
  <c r="K96" i="6"/>
  <c r="J96" i="6" s="1"/>
  <c r="E97" i="6"/>
  <c r="F97" i="6"/>
  <c r="G97" i="6"/>
  <c r="H97" i="6"/>
  <c r="I97" i="6"/>
  <c r="K97" i="6"/>
  <c r="J97" i="6" s="1"/>
  <c r="E98" i="6"/>
  <c r="F98" i="6"/>
  <c r="G98" i="6"/>
  <c r="H98" i="6"/>
  <c r="I98" i="6"/>
  <c r="K98" i="6"/>
  <c r="J98" i="6" s="1"/>
  <c r="E99" i="6"/>
  <c r="F99" i="6"/>
  <c r="G99" i="6"/>
  <c r="H99" i="6"/>
  <c r="I99" i="6"/>
  <c r="K99" i="6"/>
  <c r="J99" i="6" s="1"/>
  <c r="E100" i="6"/>
  <c r="F100" i="6"/>
  <c r="G100" i="6"/>
  <c r="H100" i="6"/>
  <c r="I100" i="6"/>
  <c r="K100" i="6"/>
  <c r="J100" i="6" s="1"/>
  <c r="E101" i="6"/>
  <c r="F101" i="6"/>
  <c r="G101" i="6"/>
  <c r="H101" i="6"/>
  <c r="I101" i="6"/>
  <c r="K101" i="6"/>
  <c r="J101" i="6" s="1"/>
  <c r="E102" i="6"/>
  <c r="F102" i="6"/>
  <c r="G102" i="6"/>
  <c r="H102" i="6"/>
  <c r="I102" i="6"/>
  <c r="K102" i="6"/>
  <c r="J102" i="6" s="1"/>
  <c r="E103" i="6"/>
  <c r="F103" i="6"/>
  <c r="G103" i="6"/>
  <c r="H103" i="6"/>
  <c r="I103" i="6"/>
  <c r="K103" i="6"/>
  <c r="J103" i="6" s="1"/>
  <c r="E104" i="6"/>
  <c r="F104" i="6"/>
  <c r="G104" i="6"/>
  <c r="H104" i="6"/>
  <c r="I104" i="6"/>
  <c r="K104" i="6"/>
  <c r="J104" i="6" s="1"/>
  <c r="E105" i="6"/>
  <c r="F105" i="6"/>
  <c r="G105" i="6"/>
  <c r="H105" i="6"/>
  <c r="I105" i="6"/>
  <c r="K105" i="6"/>
  <c r="J105" i="6" s="1"/>
  <c r="E106" i="6"/>
  <c r="F106" i="6"/>
  <c r="G106" i="6"/>
  <c r="H106" i="6"/>
  <c r="I106" i="6"/>
  <c r="K106" i="6"/>
  <c r="J106" i="6" s="1"/>
  <c r="E107" i="6"/>
  <c r="F107" i="6"/>
  <c r="G107" i="6"/>
  <c r="H107" i="6"/>
  <c r="I107" i="6"/>
  <c r="K107" i="6"/>
  <c r="J107" i="6" s="1"/>
  <c r="E108" i="6"/>
  <c r="F108" i="6"/>
  <c r="G108" i="6"/>
  <c r="H108" i="6"/>
  <c r="I108" i="6"/>
  <c r="K108" i="6"/>
  <c r="J108" i="6" s="1"/>
  <c r="E109" i="6"/>
  <c r="F109" i="6"/>
  <c r="G109" i="6"/>
  <c r="H109" i="6"/>
  <c r="I109" i="6"/>
  <c r="K109" i="6"/>
  <c r="J109" i="6" s="1"/>
  <c r="E110" i="6"/>
  <c r="F110" i="6"/>
  <c r="G110" i="6"/>
  <c r="H110" i="6"/>
  <c r="I110" i="6"/>
  <c r="K110" i="6"/>
  <c r="J110" i="6" s="1"/>
  <c r="E111" i="6"/>
  <c r="F111" i="6"/>
  <c r="G111" i="6"/>
  <c r="H111" i="6"/>
  <c r="I111" i="6"/>
  <c r="K111" i="6"/>
  <c r="J111" i="6" s="1"/>
  <c r="E112" i="6"/>
  <c r="F112" i="6"/>
  <c r="G112" i="6"/>
  <c r="H112" i="6"/>
  <c r="I112" i="6"/>
  <c r="K112" i="6"/>
  <c r="J112" i="6" s="1"/>
  <c r="E113" i="6"/>
  <c r="F113" i="6"/>
  <c r="G113" i="6"/>
  <c r="H113" i="6"/>
  <c r="I113" i="6"/>
  <c r="K113" i="6"/>
  <c r="J113" i="6" s="1"/>
  <c r="E114" i="6"/>
  <c r="F114" i="6"/>
  <c r="G114" i="6"/>
  <c r="H114" i="6"/>
  <c r="I114" i="6"/>
  <c r="K114" i="6"/>
  <c r="J114" i="6" s="1"/>
  <c r="E115" i="6"/>
  <c r="F115" i="6"/>
  <c r="G115" i="6"/>
  <c r="H115" i="6"/>
  <c r="I115" i="6"/>
  <c r="K115" i="6"/>
  <c r="J115" i="6" s="1"/>
  <c r="E116" i="6"/>
  <c r="F116" i="6"/>
  <c r="G116" i="6"/>
  <c r="H116" i="6"/>
  <c r="I116" i="6"/>
  <c r="K116" i="6"/>
  <c r="J116" i="6" s="1"/>
  <c r="E117" i="6"/>
  <c r="F117" i="6"/>
  <c r="G117" i="6"/>
  <c r="H117" i="6"/>
  <c r="I117" i="6"/>
  <c r="K117" i="6"/>
  <c r="J117" i="6" s="1"/>
  <c r="E118" i="6"/>
  <c r="F118" i="6"/>
  <c r="G118" i="6"/>
  <c r="H118" i="6"/>
  <c r="I118" i="6"/>
  <c r="K118" i="6"/>
  <c r="J118" i="6" s="1"/>
  <c r="E119" i="6"/>
  <c r="F119" i="6"/>
  <c r="G119" i="6"/>
  <c r="H119" i="6"/>
  <c r="I119" i="6"/>
  <c r="K119" i="6"/>
  <c r="J119" i="6" s="1"/>
  <c r="E120" i="6"/>
  <c r="F120" i="6"/>
  <c r="G120" i="6"/>
  <c r="H120" i="6"/>
  <c r="I120" i="6"/>
  <c r="K120" i="6"/>
  <c r="J120" i="6" s="1"/>
  <c r="E121" i="6"/>
  <c r="F121" i="6"/>
  <c r="G121" i="6"/>
  <c r="H121" i="6"/>
  <c r="I121" i="6"/>
  <c r="K121" i="6"/>
  <c r="J121" i="6" s="1"/>
  <c r="E122" i="6"/>
  <c r="F122" i="6"/>
  <c r="G122" i="6"/>
  <c r="H122" i="6"/>
  <c r="I122" i="6"/>
  <c r="K122" i="6"/>
  <c r="J122" i="6" s="1"/>
  <c r="E123" i="6"/>
  <c r="F123" i="6"/>
  <c r="G123" i="6"/>
  <c r="H123" i="6"/>
  <c r="I123" i="6"/>
  <c r="K123" i="6"/>
  <c r="J123" i="6" s="1"/>
  <c r="E124" i="6"/>
  <c r="F124" i="6"/>
  <c r="G124" i="6"/>
  <c r="H124" i="6"/>
  <c r="I124" i="6"/>
  <c r="K124" i="6"/>
  <c r="J124" i="6" s="1"/>
  <c r="E125" i="6"/>
  <c r="F125" i="6"/>
  <c r="G125" i="6"/>
  <c r="H125" i="6"/>
  <c r="I125" i="6"/>
  <c r="K125" i="6"/>
  <c r="J125" i="6" s="1"/>
  <c r="E126" i="6"/>
  <c r="F126" i="6"/>
  <c r="G126" i="6"/>
  <c r="H126" i="6"/>
  <c r="I126" i="6"/>
  <c r="K126" i="6"/>
  <c r="J126" i="6" s="1"/>
  <c r="E127" i="6"/>
  <c r="F127" i="6"/>
  <c r="G127" i="6"/>
  <c r="H127" i="6"/>
  <c r="I127" i="6"/>
  <c r="K127" i="6"/>
  <c r="J127" i="6" s="1"/>
  <c r="E128" i="6"/>
  <c r="F128" i="6"/>
  <c r="G128" i="6"/>
  <c r="H128" i="6"/>
  <c r="I128" i="6"/>
  <c r="K128" i="6"/>
  <c r="J128" i="6" s="1"/>
  <c r="E129" i="6"/>
  <c r="F129" i="6"/>
  <c r="G129" i="6"/>
  <c r="H129" i="6"/>
  <c r="I129" i="6"/>
  <c r="K129" i="6"/>
  <c r="J129" i="6" s="1"/>
  <c r="E130" i="6"/>
  <c r="F130" i="6"/>
  <c r="G130" i="6"/>
  <c r="H130" i="6"/>
  <c r="I130" i="6"/>
  <c r="K130" i="6"/>
  <c r="J130" i="6" s="1"/>
  <c r="E131" i="6"/>
  <c r="F131" i="6"/>
  <c r="G131" i="6"/>
  <c r="H131" i="6"/>
  <c r="I131" i="6"/>
  <c r="K131" i="6"/>
  <c r="J131" i="6" s="1"/>
  <c r="E132" i="6"/>
  <c r="F132" i="6"/>
  <c r="G132" i="6"/>
  <c r="H132" i="6"/>
  <c r="I132" i="6"/>
  <c r="K132" i="6"/>
  <c r="J132" i="6" s="1"/>
  <c r="E133" i="6"/>
  <c r="F133" i="6"/>
  <c r="G133" i="6"/>
  <c r="H133" i="6"/>
  <c r="I133" i="6"/>
  <c r="K133" i="6"/>
  <c r="J133" i="6" s="1"/>
  <c r="E134" i="6"/>
  <c r="F134" i="6"/>
  <c r="G134" i="6"/>
  <c r="H134" i="6"/>
  <c r="I134" i="6"/>
  <c r="K134" i="6"/>
  <c r="J134" i="6" s="1"/>
  <c r="E135" i="6"/>
  <c r="F135" i="6"/>
  <c r="G135" i="6"/>
  <c r="H135" i="6"/>
  <c r="I135" i="6"/>
  <c r="K135" i="6"/>
  <c r="J135" i="6" s="1"/>
  <c r="E136" i="6"/>
  <c r="F136" i="6"/>
  <c r="G136" i="6"/>
  <c r="H136" i="6"/>
  <c r="I136" i="6"/>
  <c r="K136" i="6"/>
  <c r="J136" i="6" s="1"/>
  <c r="E137" i="6"/>
  <c r="F137" i="6"/>
  <c r="G137" i="6"/>
  <c r="H137" i="6"/>
  <c r="I137" i="6"/>
  <c r="K137" i="6"/>
  <c r="J137" i="6" s="1"/>
  <c r="E138" i="6"/>
  <c r="F138" i="6"/>
  <c r="G138" i="6"/>
  <c r="H138" i="6"/>
  <c r="I138" i="6"/>
  <c r="K138" i="6"/>
  <c r="J138" i="6" s="1"/>
  <c r="E139" i="6"/>
  <c r="F139" i="6"/>
  <c r="G139" i="6"/>
  <c r="H139" i="6"/>
  <c r="I139" i="6"/>
  <c r="K139" i="6"/>
  <c r="J139" i="6" s="1"/>
  <c r="E140" i="6"/>
  <c r="F140" i="6"/>
  <c r="G140" i="6"/>
  <c r="H140" i="6"/>
  <c r="I140" i="6"/>
  <c r="K140" i="6"/>
  <c r="J140" i="6" s="1"/>
  <c r="E141" i="6"/>
  <c r="F141" i="6"/>
  <c r="G141" i="6"/>
  <c r="H141" i="6"/>
  <c r="I141" i="6"/>
  <c r="K141" i="6"/>
  <c r="J141" i="6" s="1"/>
  <c r="E142" i="6"/>
  <c r="F142" i="6"/>
  <c r="G142" i="6"/>
  <c r="H142" i="6"/>
  <c r="I142" i="6"/>
  <c r="K142" i="6"/>
  <c r="J142" i="6" s="1"/>
  <c r="E143" i="6"/>
  <c r="F143" i="6"/>
  <c r="G143" i="6"/>
  <c r="H143" i="6"/>
  <c r="I143" i="6"/>
  <c r="K143" i="6"/>
  <c r="J143" i="6" s="1"/>
  <c r="E144" i="6"/>
  <c r="F144" i="6"/>
  <c r="G144" i="6"/>
  <c r="H144" i="6"/>
  <c r="I144" i="6"/>
  <c r="K144" i="6"/>
  <c r="J144" i="6" s="1"/>
  <c r="E145" i="6"/>
  <c r="F145" i="6"/>
  <c r="G145" i="6"/>
  <c r="H145" i="6"/>
  <c r="I145" i="6"/>
  <c r="K145" i="6"/>
  <c r="J145" i="6" s="1"/>
  <c r="E146" i="6"/>
  <c r="F146" i="6"/>
  <c r="G146" i="6"/>
  <c r="H146" i="6"/>
  <c r="I146" i="6"/>
  <c r="K146" i="6"/>
  <c r="J146" i="6" s="1"/>
  <c r="E147" i="6"/>
  <c r="F147" i="6"/>
  <c r="G147" i="6"/>
  <c r="H147" i="6"/>
  <c r="I147" i="6"/>
  <c r="K147" i="6"/>
  <c r="J147" i="6" s="1"/>
  <c r="E148" i="6"/>
  <c r="F148" i="6"/>
  <c r="G148" i="6"/>
  <c r="H148" i="6"/>
  <c r="I148" i="6"/>
  <c r="K148" i="6"/>
  <c r="J148" i="6" s="1"/>
  <c r="E149" i="6"/>
  <c r="F149" i="6"/>
  <c r="G149" i="6"/>
  <c r="H149" i="6"/>
  <c r="I149" i="6"/>
  <c r="K149" i="6"/>
  <c r="J149" i="6" s="1"/>
  <c r="E150" i="6"/>
  <c r="F150" i="6"/>
  <c r="G150" i="6"/>
  <c r="H150" i="6"/>
  <c r="I150" i="6"/>
  <c r="K150" i="6"/>
  <c r="J150" i="6" s="1"/>
  <c r="E151" i="6"/>
  <c r="F151" i="6"/>
  <c r="G151" i="6"/>
  <c r="H151" i="6"/>
  <c r="I151" i="6"/>
  <c r="K151" i="6"/>
  <c r="J151" i="6" s="1"/>
  <c r="E152" i="6"/>
  <c r="F152" i="6"/>
  <c r="G152" i="6"/>
  <c r="H152" i="6"/>
  <c r="I152" i="6"/>
  <c r="K152" i="6"/>
  <c r="J152" i="6" s="1"/>
  <c r="E153" i="6"/>
  <c r="F153" i="6"/>
  <c r="G153" i="6"/>
  <c r="H153" i="6"/>
  <c r="I153" i="6"/>
  <c r="K153" i="6"/>
  <c r="J153" i="6" s="1"/>
  <c r="E154" i="6"/>
  <c r="F154" i="6"/>
  <c r="G154" i="6"/>
  <c r="H154" i="6"/>
  <c r="I154" i="6"/>
  <c r="K154" i="6"/>
  <c r="J154" i="6" s="1"/>
  <c r="E155" i="6"/>
  <c r="F155" i="6"/>
  <c r="G155" i="6"/>
  <c r="H155" i="6"/>
  <c r="I155" i="6"/>
  <c r="K155" i="6"/>
  <c r="J155" i="6" s="1"/>
  <c r="E156" i="6"/>
  <c r="F156" i="6"/>
  <c r="G156" i="6"/>
  <c r="H156" i="6"/>
  <c r="I156" i="6"/>
  <c r="K156" i="6"/>
  <c r="J156" i="6" s="1"/>
  <c r="E157" i="6"/>
  <c r="F157" i="6"/>
  <c r="G157" i="6"/>
  <c r="H157" i="6"/>
  <c r="I157" i="6"/>
  <c r="K157" i="6"/>
  <c r="J157" i="6" s="1"/>
  <c r="E158" i="6"/>
  <c r="F158" i="6"/>
  <c r="G158" i="6"/>
  <c r="H158" i="6"/>
  <c r="I158" i="6"/>
  <c r="K158" i="6"/>
  <c r="J158" i="6" s="1"/>
  <c r="E159" i="6"/>
  <c r="F159" i="6"/>
  <c r="G159" i="6"/>
  <c r="H159" i="6"/>
  <c r="I159" i="6"/>
  <c r="K159" i="6"/>
  <c r="J159" i="6" s="1"/>
  <c r="E160" i="6"/>
  <c r="F160" i="6"/>
  <c r="G160" i="6"/>
  <c r="H160" i="6"/>
  <c r="I160" i="6"/>
  <c r="K160" i="6"/>
  <c r="J160" i="6" s="1"/>
  <c r="E161" i="6"/>
  <c r="F161" i="6"/>
  <c r="G161" i="6"/>
  <c r="H161" i="6"/>
  <c r="I161" i="6"/>
  <c r="K161" i="6"/>
  <c r="J161" i="6" s="1"/>
  <c r="E162" i="6"/>
  <c r="F162" i="6"/>
  <c r="G162" i="6"/>
  <c r="H162" i="6"/>
  <c r="I162" i="6"/>
  <c r="K162" i="6"/>
  <c r="J162" i="6" s="1"/>
  <c r="E163" i="6"/>
  <c r="F163" i="6"/>
  <c r="G163" i="6"/>
  <c r="H163" i="6"/>
  <c r="I163" i="6"/>
  <c r="K163" i="6"/>
  <c r="J163" i="6" s="1"/>
  <c r="E164" i="6"/>
  <c r="F164" i="6"/>
  <c r="G164" i="6"/>
  <c r="H164" i="6"/>
  <c r="I164" i="6"/>
  <c r="K164" i="6"/>
  <c r="J164" i="6" s="1"/>
  <c r="E165" i="6"/>
  <c r="F165" i="6"/>
  <c r="G165" i="6"/>
  <c r="H165" i="6"/>
  <c r="I165" i="6"/>
  <c r="K165" i="6"/>
  <c r="J165" i="6" s="1"/>
  <c r="E166" i="6"/>
  <c r="F166" i="6"/>
  <c r="G166" i="6"/>
  <c r="H166" i="6"/>
  <c r="I166" i="6"/>
  <c r="K166" i="6"/>
  <c r="J166" i="6" s="1"/>
  <c r="E167" i="6"/>
  <c r="F167" i="6"/>
  <c r="G167" i="6"/>
  <c r="H167" i="6"/>
  <c r="I167" i="6"/>
  <c r="K167" i="6"/>
  <c r="J167" i="6" s="1"/>
  <c r="E168" i="6"/>
  <c r="F168" i="6"/>
  <c r="G168" i="6"/>
  <c r="H168" i="6"/>
  <c r="I168" i="6"/>
  <c r="K168" i="6"/>
  <c r="J168" i="6" s="1"/>
  <c r="E169" i="6"/>
  <c r="F169" i="6"/>
  <c r="G169" i="6"/>
  <c r="H169" i="6"/>
  <c r="I169" i="6"/>
  <c r="K169" i="6"/>
  <c r="J169" i="6" s="1"/>
  <c r="E170" i="6"/>
  <c r="F170" i="6"/>
  <c r="G170" i="6"/>
  <c r="H170" i="6"/>
  <c r="I170" i="6"/>
  <c r="K170" i="6"/>
  <c r="J170" i="6" s="1"/>
  <c r="E171" i="6"/>
  <c r="F171" i="6"/>
  <c r="G171" i="6"/>
  <c r="H171" i="6"/>
  <c r="I171" i="6"/>
  <c r="K171" i="6"/>
  <c r="J171" i="6" s="1"/>
  <c r="E172" i="6"/>
  <c r="F172" i="6"/>
  <c r="G172" i="6"/>
  <c r="H172" i="6"/>
  <c r="I172" i="6"/>
  <c r="K172" i="6"/>
  <c r="J172" i="6" s="1"/>
  <c r="E173" i="6"/>
  <c r="F173" i="6"/>
  <c r="G173" i="6"/>
  <c r="H173" i="6"/>
  <c r="I173" i="6"/>
  <c r="K173" i="6"/>
  <c r="J173" i="6" s="1"/>
  <c r="E174" i="6"/>
  <c r="F174" i="6"/>
  <c r="G174" i="6"/>
  <c r="H174" i="6"/>
  <c r="I174" i="6"/>
  <c r="K174" i="6"/>
  <c r="J174" i="6" s="1"/>
  <c r="E175" i="6"/>
  <c r="F175" i="6"/>
  <c r="G175" i="6"/>
  <c r="H175" i="6"/>
  <c r="I175" i="6"/>
  <c r="K175" i="6"/>
  <c r="J175" i="6" s="1"/>
  <c r="E176" i="6"/>
  <c r="F176" i="6"/>
  <c r="G176" i="6"/>
  <c r="H176" i="6"/>
  <c r="I176" i="6"/>
  <c r="K176" i="6"/>
  <c r="J176" i="6" s="1"/>
  <c r="E177" i="6"/>
  <c r="F177" i="6"/>
  <c r="G177" i="6"/>
  <c r="H177" i="6"/>
  <c r="I177" i="6"/>
  <c r="K177" i="6"/>
  <c r="J177" i="6" s="1"/>
  <c r="E178" i="6"/>
  <c r="F178" i="6"/>
  <c r="G178" i="6"/>
  <c r="H178" i="6"/>
  <c r="I178" i="6"/>
  <c r="K178" i="6"/>
  <c r="J178" i="6" s="1"/>
  <c r="E179" i="6"/>
  <c r="F179" i="6"/>
  <c r="G179" i="6"/>
  <c r="H179" i="6"/>
  <c r="I179" i="6"/>
  <c r="K179" i="6"/>
  <c r="J179" i="6" s="1"/>
  <c r="E180" i="6"/>
  <c r="F180" i="6"/>
  <c r="G180" i="6"/>
  <c r="H180" i="6"/>
  <c r="I180" i="6"/>
  <c r="K180" i="6"/>
  <c r="J180" i="6" s="1"/>
  <c r="E181" i="6"/>
  <c r="F181" i="6"/>
  <c r="G181" i="6"/>
  <c r="H181" i="6"/>
  <c r="I181" i="6"/>
  <c r="K181" i="6"/>
  <c r="J181" i="6" s="1"/>
  <c r="E182" i="6"/>
  <c r="F182" i="6"/>
  <c r="G182" i="6"/>
  <c r="H182" i="6"/>
  <c r="I182" i="6"/>
  <c r="K182" i="6"/>
  <c r="J182" i="6" s="1"/>
  <c r="E183" i="6"/>
  <c r="F183" i="6"/>
  <c r="G183" i="6"/>
  <c r="H183" i="6"/>
  <c r="I183" i="6"/>
  <c r="K183" i="6"/>
  <c r="J183" i="6" s="1"/>
  <c r="E184" i="6"/>
  <c r="F184" i="6"/>
  <c r="G184" i="6"/>
  <c r="H184" i="6"/>
  <c r="I184" i="6"/>
  <c r="K184" i="6"/>
  <c r="J184" i="6" s="1"/>
  <c r="E185" i="6"/>
  <c r="F185" i="6"/>
  <c r="G185" i="6"/>
  <c r="H185" i="6"/>
  <c r="I185" i="6"/>
  <c r="K185" i="6"/>
  <c r="J185" i="6" s="1"/>
  <c r="E186" i="6"/>
  <c r="F186" i="6"/>
  <c r="G186" i="6"/>
  <c r="H186" i="6"/>
  <c r="I186" i="6"/>
  <c r="K186" i="6"/>
  <c r="J186" i="6" s="1"/>
  <c r="E187" i="6"/>
  <c r="F187" i="6"/>
  <c r="G187" i="6"/>
  <c r="H187" i="6"/>
  <c r="I187" i="6"/>
  <c r="K187" i="6"/>
  <c r="J187" i="6" s="1"/>
  <c r="E188" i="6"/>
  <c r="F188" i="6"/>
  <c r="G188" i="6"/>
  <c r="H188" i="6"/>
  <c r="I188" i="6"/>
  <c r="K188" i="6"/>
  <c r="J188" i="6" s="1"/>
  <c r="E189" i="6"/>
  <c r="F189" i="6"/>
  <c r="G189" i="6"/>
  <c r="H189" i="6"/>
  <c r="I189" i="6"/>
  <c r="K189" i="6"/>
  <c r="J189" i="6" s="1"/>
  <c r="E190" i="6"/>
  <c r="F190" i="6"/>
  <c r="G190" i="6"/>
  <c r="H190" i="6"/>
  <c r="I190" i="6"/>
  <c r="K190" i="6"/>
  <c r="J190" i="6" s="1"/>
  <c r="E191" i="6"/>
  <c r="F191" i="6"/>
  <c r="G191" i="6"/>
  <c r="H191" i="6"/>
  <c r="I191" i="6"/>
  <c r="K191" i="6"/>
  <c r="J191" i="6" s="1"/>
  <c r="E192" i="6"/>
  <c r="F192" i="6"/>
  <c r="G192" i="6"/>
  <c r="H192" i="6"/>
  <c r="I192" i="6"/>
  <c r="K192" i="6"/>
  <c r="J192" i="6" s="1"/>
  <c r="E193" i="6"/>
  <c r="F193" i="6"/>
  <c r="G193" i="6"/>
  <c r="H193" i="6"/>
  <c r="I193" i="6"/>
  <c r="K193" i="6"/>
  <c r="J193" i="6" s="1"/>
  <c r="E194" i="6"/>
  <c r="F194" i="6"/>
  <c r="G194" i="6"/>
  <c r="H194" i="6"/>
  <c r="I194" i="6"/>
  <c r="K194" i="6"/>
  <c r="J194" i="6" s="1"/>
  <c r="E195" i="6"/>
  <c r="F195" i="6"/>
  <c r="G195" i="6"/>
  <c r="H195" i="6"/>
  <c r="I195" i="6"/>
  <c r="K195" i="6"/>
  <c r="J195" i="6" s="1"/>
  <c r="E196" i="6"/>
  <c r="F196" i="6"/>
  <c r="G196" i="6"/>
  <c r="H196" i="6"/>
  <c r="I196" i="6"/>
  <c r="K196" i="6"/>
  <c r="J196" i="6" s="1"/>
  <c r="E197" i="6"/>
  <c r="F197" i="6"/>
  <c r="G197" i="6"/>
  <c r="H197" i="6"/>
  <c r="I197" i="6"/>
  <c r="K197" i="6"/>
  <c r="J197" i="6" s="1"/>
  <c r="E198" i="6"/>
  <c r="F198" i="6"/>
  <c r="G198" i="6"/>
  <c r="H198" i="6"/>
  <c r="I198" i="6"/>
  <c r="K198" i="6"/>
  <c r="J198" i="6" s="1"/>
  <c r="E199" i="6"/>
  <c r="F199" i="6"/>
  <c r="G199" i="6"/>
  <c r="H199" i="6"/>
  <c r="I199" i="6"/>
  <c r="K199" i="6"/>
  <c r="J199" i="6" s="1"/>
  <c r="E200" i="6"/>
  <c r="F200" i="6"/>
  <c r="G200" i="6"/>
  <c r="H200" i="6"/>
  <c r="I200" i="6"/>
  <c r="K200" i="6"/>
  <c r="J200" i="6" s="1"/>
  <c r="E201" i="6"/>
  <c r="F201" i="6"/>
  <c r="G201" i="6"/>
  <c r="H201" i="6"/>
  <c r="I201" i="6"/>
  <c r="K201" i="6"/>
  <c r="J201" i="6" s="1"/>
  <c r="E202" i="6"/>
  <c r="F202" i="6"/>
  <c r="G202" i="6"/>
  <c r="H202" i="6"/>
  <c r="I202" i="6"/>
  <c r="K202" i="6"/>
  <c r="J202" i="6" s="1"/>
  <c r="E203" i="6"/>
  <c r="F203" i="6"/>
  <c r="G203" i="6"/>
  <c r="H203" i="6"/>
  <c r="I203" i="6"/>
  <c r="K203" i="6"/>
  <c r="J203" i="6" s="1"/>
  <c r="E204" i="6"/>
  <c r="F204" i="6"/>
  <c r="G204" i="6"/>
  <c r="H204" i="6"/>
  <c r="I204" i="6"/>
  <c r="K204" i="6"/>
  <c r="J204" i="6" s="1"/>
  <c r="E205" i="6"/>
  <c r="F205" i="6"/>
  <c r="G205" i="6"/>
  <c r="H205" i="6"/>
  <c r="I205" i="6"/>
  <c r="K205" i="6"/>
  <c r="J205" i="6" s="1"/>
  <c r="E206" i="6"/>
  <c r="F206" i="6"/>
  <c r="G206" i="6"/>
  <c r="H206" i="6"/>
  <c r="I206" i="6"/>
  <c r="K206" i="6"/>
  <c r="J206" i="6" s="1"/>
  <c r="E207" i="6"/>
  <c r="F207" i="6"/>
  <c r="G207" i="6"/>
  <c r="H207" i="6"/>
  <c r="I207" i="6"/>
  <c r="K207" i="6"/>
  <c r="J207" i="6" s="1"/>
  <c r="E208" i="6"/>
  <c r="F208" i="6"/>
  <c r="G208" i="6"/>
  <c r="H208" i="6"/>
  <c r="I208" i="6"/>
  <c r="K208" i="6"/>
  <c r="J208" i="6" s="1"/>
  <c r="E209" i="6"/>
  <c r="F209" i="6"/>
  <c r="G209" i="6"/>
  <c r="H209" i="6"/>
  <c r="I209" i="6"/>
  <c r="K209" i="6"/>
  <c r="J209" i="6" s="1"/>
  <c r="E210" i="6"/>
  <c r="F210" i="6"/>
  <c r="G210" i="6"/>
  <c r="H210" i="6"/>
  <c r="I210" i="6"/>
  <c r="K210" i="6"/>
  <c r="J210" i="6" s="1"/>
  <c r="E211" i="6"/>
  <c r="F211" i="6"/>
  <c r="G211" i="6"/>
  <c r="H211" i="6"/>
  <c r="I211" i="6"/>
  <c r="K211" i="6"/>
  <c r="J211" i="6" s="1"/>
  <c r="E212" i="6"/>
  <c r="F212" i="6"/>
  <c r="G212" i="6"/>
  <c r="H212" i="6"/>
  <c r="I212" i="6"/>
  <c r="K212" i="6"/>
  <c r="J212" i="6" s="1"/>
  <c r="E213" i="6"/>
  <c r="F213" i="6"/>
  <c r="G213" i="6"/>
  <c r="H213" i="6"/>
  <c r="I213" i="6"/>
  <c r="K213" i="6"/>
  <c r="J213" i="6" s="1"/>
  <c r="E214" i="6"/>
  <c r="F214" i="6"/>
  <c r="G214" i="6"/>
  <c r="H214" i="6"/>
  <c r="I214" i="6"/>
  <c r="K214" i="6"/>
  <c r="J214" i="6" s="1"/>
  <c r="E215" i="6"/>
  <c r="F215" i="6"/>
  <c r="G215" i="6"/>
  <c r="H215" i="6"/>
  <c r="I215" i="6"/>
  <c r="K215" i="6"/>
  <c r="J215" i="6" s="1"/>
  <c r="E216" i="6"/>
  <c r="F216" i="6"/>
  <c r="G216" i="6"/>
  <c r="H216" i="6"/>
  <c r="I216" i="6"/>
  <c r="K216" i="6"/>
  <c r="J216" i="6" s="1"/>
  <c r="E217" i="6"/>
  <c r="F217" i="6"/>
  <c r="G217" i="6"/>
  <c r="H217" i="6"/>
  <c r="I217" i="6"/>
  <c r="K217" i="6"/>
  <c r="J217" i="6" s="1"/>
  <c r="E218" i="6"/>
  <c r="F218" i="6"/>
  <c r="G218" i="6"/>
  <c r="H218" i="6"/>
  <c r="I218" i="6"/>
  <c r="K218" i="6"/>
  <c r="J218" i="6" s="1"/>
  <c r="E219" i="6"/>
  <c r="F219" i="6"/>
  <c r="G219" i="6"/>
  <c r="H219" i="6"/>
  <c r="I219" i="6"/>
  <c r="K219" i="6"/>
  <c r="J219" i="6" s="1"/>
  <c r="E220" i="6"/>
  <c r="F220" i="6"/>
  <c r="G220" i="6"/>
  <c r="H220" i="6"/>
  <c r="I220" i="6"/>
  <c r="K220" i="6"/>
  <c r="J220" i="6" s="1"/>
  <c r="E221" i="6"/>
  <c r="F221" i="6"/>
  <c r="G221" i="6"/>
  <c r="H221" i="6"/>
  <c r="I221" i="6"/>
  <c r="K221" i="6"/>
  <c r="J221" i="6" s="1"/>
  <c r="E222" i="6"/>
  <c r="F222" i="6"/>
  <c r="G222" i="6"/>
  <c r="H222" i="6"/>
  <c r="I222" i="6"/>
  <c r="K222" i="6"/>
  <c r="J222" i="6" s="1"/>
  <c r="E223" i="6"/>
  <c r="F223" i="6"/>
  <c r="G223" i="6"/>
  <c r="H223" i="6"/>
  <c r="I223" i="6"/>
  <c r="K223" i="6"/>
  <c r="J223" i="6" s="1"/>
  <c r="E224" i="6"/>
  <c r="F224" i="6"/>
  <c r="G224" i="6"/>
  <c r="H224" i="6"/>
  <c r="I224" i="6"/>
  <c r="K224" i="6"/>
  <c r="J224" i="6" s="1"/>
  <c r="E225" i="6"/>
  <c r="F225" i="6"/>
  <c r="G225" i="6"/>
  <c r="H225" i="6"/>
  <c r="I225" i="6"/>
  <c r="K225" i="6"/>
  <c r="J225" i="6" s="1"/>
  <c r="E226" i="6"/>
  <c r="F226" i="6"/>
  <c r="G226" i="6"/>
  <c r="H226" i="6"/>
  <c r="I226" i="6"/>
  <c r="K226" i="6"/>
  <c r="J226" i="6" s="1"/>
  <c r="E227" i="6"/>
  <c r="F227" i="6"/>
  <c r="G227" i="6"/>
  <c r="H227" i="6"/>
  <c r="I227" i="6"/>
  <c r="K227" i="6"/>
  <c r="J227" i="6" s="1"/>
  <c r="E228" i="6"/>
  <c r="F228" i="6"/>
  <c r="G228" i="6"/>
  <c r="H228" i="6"/>
  <c r="I228" i="6"/>
  <c r="K228" i="6"/>
  <c r="J228" i="6" s="1"/>
  <c r="E229" i="6"/>
  <c r="F229" i="6"/>
  <c r="G229" i="6"/>
  <c r="H229" i="6"/>
  <c r="I229" i="6"/>
  <c r="K229" i="6"/>
  <c r="J229" i="6" s="1"/>
  <c r="E230" i="6"/>
  <c r="F230" i="6"/>
  <c r="G230" i="6"/>
  <c r="H230" i="6"/>
  <c r="I230" i="6"/>
  <c r="K230" i="6"/>
  <c r="J230" i="6" s="1"/>
  <c r="E231" i="6"/>
  <c r="F231" i="6"/>
  <c r="G231" i="6"/>
  <c r="H231" i="6"/>
  <c r="I231" i="6"/>
  <c r="K231" i="6"/>
  <c r="J231" i="6" s="1"/>
  <c r="E232" i="6"/>
  <c r="F232" i="6"/>
  <c r="G232" i="6"/>
  <c r="H232" i="6"/>
  <c r="I232" i="6"/>
  <c r="K232" i="6"/>
  <c r="J232" i="6" s="1"/>
  <c r="E233" i="6"/>
  <c r="F233" i="6"/>
  <c r="G233" i="6"/>
  <c r="H233" i="6"/>
  <c r="I233" i="6"/>
  <c r="K233" i="6"/>
  <c r="J233" i="6" s="1"/>
  <c r="E234" i="6"/>
  <c r="F234" i="6"/>
  <c r="G234" i="6"/>
  <c r="H234" i="6"/>
  <c r="I234" i="6"/>
  <c r="K234" i="6"/>
  <c r="J234" i="6" s="1"/>
  <c r="E235" i="6"/>
  <c r="F235" i="6"/>
  <c r="G235" i="6"/>
  <c r="H235" i="6"/>
  <c r="I235" i="6"/>
  <c r="K235" i="6"/>
  <c r="J235" i="6" s="1"/>
  <c r="E236" i="6"/>
  <c r="F236" i="6"/>
  <c r="G236" i="6"/>
  <c r="H236" i="6"/>
  <c r="I236" i="6"/>
  <c r="K236" i="6"/>
  <c r="J236" i="6" s="1"/>
  <c r="E237" i="6"/>
  <c r="F237" i="6"/>
  <c r="G237" i="6"/>
  <c r="H237" i="6"/>
  <c r="I237" i="6"/>
  <c r="K237" i="6"/>
  <c r="J237" i="6" s="1"/>
  <c r="E238" i="6"/>
  <c r="F238" i="6"/>
  <c r="G238" i="6"/>
  <c r="H238" i="6"/>
  <c r="I238" i="6"/>
  <c r="K238" i="6"/>
  <c r="J238" i="6" s="1"/>
  <c r="E239" i="6"/>
  <c r="F239" i="6"/>
  <c r="G239" i="6"/>
  <c r="H239" i="6"/>
  <c r="I239" i="6"/>
  <c r="K239" i="6"/>
  <c r="J239" i="6" s="1"/>
  <c r="E240" i="6"/>
  <c r="F240" i="6"/>
  <c r="G240" i="6"/>
  <c r="H240" i="6"/>
  <c r="I240" i="6"/>
  <c r="K240" i="6"/>
  <c r="J240" i="6" s="1"/>
  <c r="E241" i="6"/>
  <c r="F241" i="6"/>
  <c r="G241" i="6"/>
  <c r="H241" i="6"/>
  <c r="I241" i="6"/>
  <c r="K241" i="6"/>
  <c r="J241" i="6" s="1"/>
  <c r="E242" i="6"/>
  <c r="F242" i="6"/>
  <c r="G242" i="6"/>
  <c r="H242" i="6"/>
  <c r="I242" i="6"/>
  <c r="K242" i="6"/>
  <c r="J242" i="6" s="1"/>
  <c r="E243" i="6"/>
  <c r="F243" i="6"/>
  <c r="G243" i="6"/>
  <c r="H243" i="6"/>
  <c r="I243" i="6"/>
  <c r="K243" i="6"/>
  <c r="J243" i="6" s="1"/>
  <c r="E244" i="6"/>
  <c r="F244" i="6"/>
  <c r="G244" i="6"/>
  <c r="H244" i="6"/>
  <c r="I244" i="6"/>
  <c r="K244" i="6"/>
  <c r="J244" i="6" s="1"/>
  <c r="E245" i="6"/>
  <c r="F245" i="6"/>
  <c r="G245" i="6"/>
  <c r="H245" i="6"/>
  <c r="I245" i="6"/>
  <c r="K245" i="6"/>
  <c r="J245" i="6" s="1"/>
  <c r="E246" i="6"/>
  <c r="F246" i="6"/>
  <c r="G246" i="6"/>
  <c r="H246" i="6"/>
  <c r="I246" i="6"/>
  <c r="K246" i="6"/>
  <c r="J246" i="6" s="1"/>
  <c r="E247" i="6"/>
  <c r="F247" i="6"/>
  <c r="G247" i="6"/>
  <c r="H247" i="6"/>
  <c r="I247" i="6"/>
  <c r="K247" i="6"/>
  <c r="J247" i="6" s="1"/>
  <c r="E248" i="6"/>
  <c r="F248" i="6"/>
  <c r="G248" i="6"/>
  <c r="H248" i="6"/>
  <c r="I248" i="6"/>
  <c r="K248" i="6"/>
  <c r="J248" i="6" s="1"/>
  <c r="E249" i="6"/>
  <c r="F249" i="6"/>
  <c r="G249" i="6"/>
  <c r="H249" i="6"/>
  <c r="I249" i="6"/>
  <c r="K249" i="6"/>
  <c r="J249" i="6" s="1"/>
  <c r="E250" i="6"/>
  <c r="F250" i="6"/>
  <c r="G250" i="6"/>
  <c r="H250" i="6"/>
  <c r="I250" i="6"/>
  <c r="K250" i="6"/>
  <c r="J250" i="6" s="1"/>
  <c r="E251" i="6"/>
  <c r="F251" i="6"/>
  <c r="G251" i="6"/>
  <c r="H251" i="6"/>
  <c r="I251" i="6"/>
  <c r="K251" i="6"/>
  <c r="J251" i="6" s="1"/>
  <c r="E252" i="6"/>
  <c r="F252" i="6"/>
  <c r="G252" i="6"/>
  <c r="H252" i="6"/>
  <c r="I252" i="6"/>
  <c r="K252" i="6"/>
  <c r="J252" i="6" s="1"/>
  <c r="E253" i="6"/>
  <c r="F253" i="6"/>
  <c r="G253" i="6"/>
  <c r="H253" i="6"/>
  <c r="I253" i="6"/>
  <c r="K253" i="6"/>
  <c r="J253" i="6" s="1"/>
  <c r="E254" i="6"/>
  <c r="F254" i="6"/>
  <c r="G254" i="6"/>
  <c r="H254" i="6"/>
  <c r="I254" i="6"/>
  <c r="K254" i="6"/>
  <c r="J254" i="6" s="1"/>
  <c r="E255" i="6"/>
  <c r="F255" i="6"/>
  <c r="G255" i="6"/>
  <c r="H255" i="6"/>
  <c r="I255" i="6"/>
  <c r="K255" i="6"/>
  <c r="J255" i="6" s="1"/>
  <c r="E256" i="6"/>
  <c r="F256" i="6"/>
  <c r="G256" i="6"/>
  <c r="H256" i="6"/>
  <c r="I256" i="6"/>
  <c r="K256" i="6"/>
  <c r="J256" i="6" s="1"/>
  <c r="E257" i="6"/>
  <c r="F257" i="6"/>
  <c r="G257" i="6"/>
  <c r="H257" i="6"/>
  <c r="I257" i="6"/>
  <c r="K257" i="6"/>
  <c r="J257" i="6" s="1"/>
  <c r="E258" i="6"/>
  <c r="F258" i="6"/>
  <c r="G258" i="6"/>
  <c r="H258" i="6"/>
  <c r="I258" i="6"/>
  <c r="K258" i="6"/>
  <c r="J258" i="6" s="1"/>
  <c r="E259" i="6"/>
  <c r="F259" i="6"/>
  <c r="G259" i="6"/>
  <c r="H259" i="6"/>
  <c r="I259" i="6"/>
  <c r="K259" i="6"/>
  <c r="J259" i="6" s="1"/>
  <c r="E260" i="6"/>
  <c r="F260" i="6"/>
  <c r="G260" i="6"/>
  <c r="H260" i="6"/>
  <c r="I260" i="6"/>
  <c r="K260" i="6"/>
  <c r="J260" i="6" s="1"/>
  <c r="E261" i="6"/>
  <c r="F261" i="6"/>
  <c r="G261" i="6"/>
  <c r="H261" i="6"/>
  <c r="I261" i="6"/>
  <c r="K261" i="6"/>
  <c r="J261" i="6" s="1"/>
  <c r="E262" i="6"/>
  <c r="F262" i="6"/>
  <c r="G262" i="6"/>
  <c r="H262" i="6"/>
  <c r="I262" i="6"/>
  <c r="K262" i="6"/>
  <c r="J262" i="6" s="1"/>
  <c r="E263" i="6"/>
  <c r="F263" i="6"/>
  <c r="G263" i="6"/>
  <c r="H263" i="6"/>
  <c r="I263" i="6"/>
  <c r="K263" i="6"/>
  <c r="J263" i="6" s="1"/>
  <c r="E264" i="6"/>
  <c r="F264" i="6"/>
  <c r="G264" i="6"/>
  <c r="H264" i="6"/>
  <c r="I264" i="6"/>
  <c r="K264" i="6"/>
  <c r="J264" i="6" s="1"/>
  <c r="E265" i="6"/>
  <c r="F265" i="6"/>
  <c r="G265" i="6"/>
  <c r="H265" i="6"/>
  <c r="I265" i="6"/>
  <c r="K265" i="6"/>
  <c r="J265" i="6" s="1"/>
  <c r="E266" i="6"/>
  <c r="F266" i="6"/>
  <c r="G266" i="6"/>
  <c r="H266" i="6"/>
  <c r="I266" i="6"/>
  <c r="K266" i="6"/>
  <c r="J266" i="6" s="1"/>
  <c r="E267" i="6"/>
  <c r="F267" i="6"/>
  <c r="G267" i="6"/>
  <c r="H267" i="6"/>
  <c r="I267" i="6"/>
  <c r="K267" i="6"/>
  <c r="J267" i="6" s="1"/>
  <c r="E268" i="6"/>
  <c r="F268" i="6"/>
  <c r="G268" i="6"/>
  <c r="H268" i="6"/>
  <c r="I268" i="6"/>
  <c r="K268" i="6"/>
  <c r="J268" i="6" s="1"/>
  <c r="E269" i="6"/>
  <c r="F269" i="6"/>
  <c r="G269" i="6"/>
  <c r="H269" i="6"/>
  <c r="I269" i="6"/>
  <c r="K269" i="6"/>
  <c r="J269" i="6" s="1"/>
  <c r="E270" i="6"/>
  <c r="F270" i="6"/>
  <c r="G270" i="6"/>
  <c r="H270" i="6"/>
  <c r="I270" i="6"/>
  <c r="K270" i="6"/>
  <c r="J270" i="6" s="1"/>
  <c r="E271" i="6"/>
  <c r="F271" i="6"/>
  <c r="G271" i="6"/>
  <c r="H271" i="6"/>
  <c r="I271" i="6"/>
  <c r="K271" i="6"/>
  <c r="J271" i="6" s="1"/>
  <c r="E272" i="6"/>
  <c r="F272" i="6"/>
  <c r="G272" i="6"/>
  <c r="H272" i="6"/>
  <c r="I272" i="6"/>
  <c r="K272" i="6"/>
  <c r="J272" i="6" s="1"/>
  <c r="E273" i="6"/>
  <c r="F273" i="6"/>
  <c r="G273" i="6"/>
  <c r="H273" i="6"/>
  <c r="I273" i="6"/>
  <c r="K273" i="6"/>
  <c r="J273" i="6" s="1"/>
  <c r="E274" i="6"/>
  <c r="F274" i="6"/>
  <c r="G274" i="6"/>
  <c r="H274" i="6"/>
  <c r="I274" i="6"/>
  <c r="K274" i="6"/>
  <c r="J274" i="6" s="1"/>
  <c r="E275" i="6"/>
  <c r="F275" i="6"/>
  <c r="G275" i="6"/>
  <c r="H275" i="6"/>
  <c r="I275" i="6"/>
  <c r="K275" i="6"/>
  <c r="J275" i="6" s="1"/>
  <c r="E276" i="6"/>
  <c r="F276" i="6"/>
  <c r="G276" i="6"/>
  <c r="H276" i="6"/>
  <c r="I276" i="6"/>
  <c r="K276" i="6"/>
  <c r="J276" i="6" s="1"/>
  <c r="E277" i="6"/>
  <c r="F277" i="6"/>
  <c r="G277" i="6"/>
  <c r="H277" i="6"/>
  <c r="I277" i="6"/>
  <c r="K277" i="6"/>
  <c r="J277" i="6" s="1"/>
  <c r="E278" i="6"/>
  <c r="F278" i="6"/>
  <c r="G278" i="6"/>
  <c r="H278" i="6"/>
  <c r="I278" i="6"/>
  <c r="K278" i="6"/>
  <c r="J278" i="6" s="1"/>
  <c r="E279" i="6"/>
  <c r="F279" i="6"/>
  <c r="G279" i="6"/>
  <c r="H279" i="6"/>
  <c r="I279" i="6"/>
  <c r="K279" i="6"/>
  <c r="J279" i="6" s="1"/>
  <c r="E280" i="6"/>
  <c r="F280" i="6"/>
  <c r="G280" i="6"/>
  <c r="H280" i="6"/>
  <c r="I280" i="6"/>
  <c r="K280" i="6"/>
  <c r="J280" i="6" s="1"/>
  <c r="E281" i="6"/>
  <c r="F281" i="6"/>
  <c r="G281" i="6"/>
  <c r="H281" i="6"/>
  <c r="I281" i="6"/>
  <c r="K281" i="6"/>
  <c r="J281" i="6" s="1"/>
  <c r="E282" i="6"/>
  <c r="F282" i="6"/>
  <c r="G282" i="6"/>
  <c r="H282" i="6"/>
  <c r="I282" i="6"/>
  <c r="K282" i="6"/>
  <c r="J282" i="6" s="1"/>
  <c r="E283" i="6"/>
  <c r="F283" i="6"/>
  <c r="G283" i="6"/>
  <c r="H283" i="6"/>
  <c r="I283" i="6"/>
  <c r="K283" i="6"/>
  <c r="J283" i="6" s="1"/>
  <c r="E284" i="6"/>
  <c r="F284" i="6"/>
  <c r="G284" i="6"/>
  <c r="H284" i="6"/>
  <c r="I284" i="6"/>
  <c r="K284" i="6"/>
  <c r="J284" i="6" s="1"/>
  <c r="E285" i="6"/>
  <c r="F285" i="6"/>
  <c r="G285" i="6"/>
  <c r="H285" i="6"/>
  <c r="I285" i="6"/>
  <c r="K285" i="6"/>
  <c r="J285" i="6" s="1"/>
  <c r="E286" i="6"/>
  <c r="F286" i="6"/>
  <c r="G286" i="6"/>
  <c r="H286" i="6"/>
  <c r="I286" i="6"/>
  <c r="K286" i="6"/>
  <c r="J286" i="6" s="1"/>
  <c r="E287" i="6"/>
  <c r="F287" i="6"/>
  <c r="G287" i="6"/>
  <c r="H287" i="6"/>
  <c r="I287" i="6"/>
  <c r="K287" i="6"/>
  <c r="J287" i="6" s="1"/>
  <c r="E288" i="6"/>
  <c r="F288" i="6"/>
  <c r="G288" i="6"/>
  <c r="H288" i="6"/>
  <c r="I288" i="6"/>
  <c r="K288" i="6"/>
  <c r="J288" i="6" s="1"/>
  <c r="E289" i="6"/>
  <c r="F289" i="6"/>
  <c r="G289" i="6"/>
  <c r="H289" i="6"/>
  <c r="I289" i="6"/>
  <c r="K289" i="6"/>
  <c r="J289" i="6" s="1"/>
  <c r="E290" i="6"/>
  <c r="F290" i="6"/>
  <c r="G290" i="6"/>
  <c r="H290" i="6"/>
  <c r="I290" i="6"/>
  <c r="K290" i="6"/>
  <c r="J290" i="6" s="1"/>
  <c r="E291" i="6"/>
  <c r="F291" i="6"/>
  <c r="G291" i="6"/>
  <c r="H291" i="6"/>
  <c r="I291" i="6"/>
  <c r="K291" i="6"/>
  <c r="J291" i="6" s="1"/>
  <c r="E292" i="6"/>
  <c r="F292" i="6"/>
  <c r="G292" i="6"/>
  <c r="H292" i="6"/>
  <c r="I292" i="6"/>
  <c r="K292" i="6"/>
  <c r="J292" i="6" s="1"/>
  <c r="E293" i="6"/>
  <c r="F293" i="6"/>
  <c r="G293" i="6"/>
  <c r="H293" i="6"/>
  <c r="I293" i="6"/>
  <c r="K293" i="6"/>
  <c r="J293" i="6" s="1"/>
  <c r="E294" i="6"/>
  <c r="F294" i="6"/>
  <c r="G294" i="6"/>
  <c r="H294" i="6"/>
  <c r="I294" i="6"/>
  <c r="K294" i="6"/>
  <c r="J294" i="6" s="1"/>
  <c r="E295" i="6"/>
  <c r="F295" i="6"/>
  <c r="G295" i="6"/>
  <c r="H295" i="6"/>
  <c r="I295" i="6"/>
  <c r="K295" i="6"/>
  <c r="J295" i="6" s="1"/>
  <c r="E296" i="6"/>
  <c r="F296" i="6"/>
  <c r="G296" i="6"/>
  <c r="H296" i="6"/>
  <c r="I296" i="6"/>
  <c r="K296" i="6"/>
  <c r="J296" i="6" s="1"/>
  <c r="E297" i="6"/>
  <c r="F297" i="6"/>
  <c r="G297" i="6"/>
  <c r="H297" i="6"/>
  <c r="I297" i="6"/>
  <c r="K297" i="6"/>
  <c r="J297" i="6" s="1"/>
  <c r="E298" i="6"/>
  <c r="F298" i="6"/>
  <c r="G298" i="6"/>
  <c r="H298" i="6"/>
  <c r="I298" i="6"/>
  <c r="K298" i="6"/>
  <c r="J298" i="6" s="1"/>
  <c r="E299" i="6"/>
  <c r="F299" i="6"/>
  <c r="G299" i="6"/>
  <c r="H299" i="6"/>
  <c r="I299" i="6"/>
  <c r="K299" i="6"/>
  <c r="J299" i="6" s="1"/>
  <c r="E300" i="6"/>
  <c r="F300" i="6"/>
  <c r="G300" i="6"/>
  <c r="H300" i="6"/>
  <c r="I300" i="6"/>
  <c r="K300" i="6"/>
  <c r="J300" i="6" s="1"/>
  <c r="E301" i="6"/>
  <c r="F301" i="6"/>
  <c r="G301" i="6"/>
  <c r="H301" i="6"/>
  <c r="I301" i="6"/>
  <c r="K301" i="6"/>
  <c r="J301" i="6" s="1"/>
  <c r="E302" i="6"/>
  <c r="F302" i="6"/>
  <c r="G302" i="6"/>
  <c r="H302" i="6"/>
  <c r="I302" i="6"/>
  <c r="K302" i="6"/>
  <c r="J302" i="6" s="1"/>
  <c r="E303" i="6"/>
  <c r="F303" i="6"/>
  <c r="G303" i="6"/>
  <c r="H303" i="6"/>
  <c r="I303" i="6"/>
  <c r="K303" i="6"/>
  <c r="J303" i="6" s="1"/>
  <c r="E304" i="6"/>
  <c r="F304" i="6"/>
  <c r="G304" i="6"/>
  <c r="H304" i="6"/>
  <c r="I304" i="6"/>
  <c r="K304" i="6"/>
  <c r="J304" i="6" s="1"/>
  <c r="E305" i="6"/>
  <c r="F305" i="6"/>
  <c r="G305" i="6"/>
  <c r="H305" i="6"/>
  <c r="I305" i="6"/>
  <c r="K305" i="6"/>
  <c r="J305" i="6" s="1"/>
  <c r="E306" i="6"/>
  <c r="F306" i="6"/>
  <c r="G306" i="6"/>
  <c r="H306" i="6"/>
  <c r="I306" i="6"/>
  <c r="K306" i="6"/>
  <c r="J306" i="6" s="1"/>
  <c r="E307" i="6"/>
  <c r="F307" i="6"/>
  <c r="G307" i="6"/>
  <c r="H307" i="6"/>
  <c r="I307" i="6"/>
  <c r="K307" i="6"/>
  <c r="J307" i="6" s="1"/>
  <c r="E308" i="6"/>
  <c r="F308" i="6"/>
  <c r="G308" i="6"/>
  <c r="H308" i="6"/>
  <c r="I308" i="6"/>
  <c r="K308" i="6"/>
  <c r="J308" i="6" s="1"/>
  <c r="E309" i="6"/>
  <c r="F309" i="6"/>
  <c r="G309" i="6"/>
  <c r="H309" i="6"/>
  <c r="I309" i="6"/>
  <c r="K309" i="6"/>
  <c r="J309" i="6" s="1"/>
  <c r="E310" i="6"/>
  <c r="F310" i="6"/>
  <c r="G310" i="6"/>
  <c r="H310" i="6"/>
  <c r="I310" i="6"/>
  <c r="K310" i="6"/>
  <c r="J310" i="6" s="1"/>
  <c r="E311" i="6"/>
  <c r="F311" i="6"/>
  <c r="G311" i="6"/>
  <c r="H311" i="6"/>
  <c r="I311" i="6"/>
  <c r="K311" i="6"/>
  <c r="J311" i="6" s="1"/>
  <c r="E312" i="6"/>
  <c r="F312" i="6"/>
  <c r="G312" i="6"/>
  <c r="H312" i="6"/>
  <c r="I312" i="6"/>
  <c r="K312" i="6"/>
  <c r="J312" i="6" s="1"/>
  <c r="E313" i="6"/>
  <c r="F313" i="6"/>
  <c r="G313" i="6"/>
  <c r="H313" i="6"/>
  <c r="I313" i="6"/>
  <c r="K313" i="6"/>
  <c r="J313" i="6" s="1"/>
  <c r="E314" i="6"/>
  <c r="F314" i="6"/>
  <c r="G314" i="6"/>
  <c r="H314" i="6"/>
  <c r="I314" i="6"/>
  <c r="K314" i="6"/>
  <c r="J314" i="6" s="1"/>
  <c r="E315" i="6"/>
  <c r="F315" i="6"/>
  <c r="G315" i="6"/>
  <c r="H315" i="6"/>
  <c r="I315" i="6"/>
  <c r="K315" i="6"/>
  <c r="J315" i="6" s="1"/>
  <c r="E316" i="6"/>
  <c r="F316" i="6"/>
  <c r="G316" i="6"/>
  <c r="H316" i="6"/>
  <c r="I316" i="6"/>
  <c r="K316" i="6"/>
  <c r="J316" i="6" s="1"/>
  <c r="E317" i="6"/>
  <c r="F317" i="6"/>
  <c r="G317" i="6"/>
  <c r="H317" i="6"/>
  <c r="I317" i="6"/>
  <c r="K317" i="6"/>
  <c r="J317" i="6" s="1"/>
  <c r="E318" i="6"/>
  <c r="F318" i="6"/>
  <c r="G318" i="6"/>
  <c r="H318" i="6"/>
  <c r="I318" i="6"/>
  <c r="K318" i="6"/>
  <c r="J318" i="6" s="1"/>
  <c r="E319" i="6"/>
  <c r="F319" i="6"/>
  <c r="G319" i="6"/>
  <c r="H319" i="6"/>
  <c r="I319" i="6"/>
  <c r="K319" i="6"/>
  <c r="J319" i="6" s="1"/>
  <c r="E320" i="6"/>
  <c r="F320" i="6"/>
  <c r="G320" i="6"/>
  <c r="H320" i="6"/>
  <c r="I320" i="6"/>
  <c r="K320" i="6"/>
  <c r="J320" i="6" s="1"/>
  <c r="E321" i="6"/>
  <c r="F321" i="6"/>
  <c r="G321" i="6"/>
  <c r="H321" i="6"/>
  <c r="I321" i="6"/>
  <c r="K321" i="6"/>
  <c r="J321" i="6" s="1"/>
  <c r="E322" i="6"/>
  <c r="F322" i="6"/>
  <c r="G322" i="6"/>
  <c r="H322" i="6"/>
  <c r="I322" i="6"/>
  <c r="K322" i="6"/>
  <c r="J322" i="6" s="1"/>
  <c r="E323" i="6"/>
  <c r="F323" i="6"/>
  <c r="G323" i="6"/>
  <c r="H323" i="6"/>
  <c r="I323" i="6"/>
  <c r="K323" i="6"/>
  <c r="J323" i="6" s="1"/>
  <c r="E324" i="6"/>
  <c r="F324" i="6"/>
  <c r="G324" i="6"/>
  <c r="H324" i="6"/>
  <c r="I324" i="6"/>
  <c r="K324" i="6"/>
  <c r="J324" i="6" s="1"/>
  <c r="E325" i="6"/>
  <c r="F325" i="6"/>
  <c r="G325" i="6"/>
  <c r="H325" i="6"/>
  <c r="I325" i="6"/>
  <c r="K325" i="6"/>
  <c r="J325" i="6" s="1"/>
  <c r="E326" i="6"/>
  <c r="F326" i="6"/>
  <c r="G326" i="6"/>
  <c r="H326" i="6"/>
  <c r="I326" i="6"/>
  <c r="K326" i="6"/>
  <c r="J326" i="6" s="1"/>
  <c r="E327" i="6"/>
  <c r="F327" i="6"/>
  <c r="G327" i="6"/>
  <c r="H327" i="6"/>
  <c r="I327" i="6"/>
  <c r="K327" i="6"/>
  <c r="J327" i="6" s="1"/>
  <c r="E328" i="6"/>
  <c r="F328" i="6"/>
  <c r="G328" i="6"/>
  <c r="H328" i="6"/>
  <c r="I328" i="6"/>
  <c r="K328" i="6"/>
  <c r="J328" i="6" s="1"/>
  <c r="E329" i="6"/>
  <c r="F329" i="6"/>
  <c r="G329" i="6"/>
  <c r="H329" i="6"/>
  <c r="I329" i="6"/>
  <c r="K329" i="6"/>
  <c r="J329" i="6" s="1"/>
  <c r="E330" i="6"/>
  <c r="F330" i="6"/>
  <c r="G330" i="6"/>
  <c r="H330" i="6"/>
  <c r="I330" i="6"/>
  <c r="K330" i="6"/>
  <c r="J330" i="6" s="1"/>
  <c r="E331" i="6"/>
  <c r="F331" i="6"/>
  <c r="G331" i="6"/>
  <c r="H331" i="6"/>
  <c r="I331" i="6"/>
  <c r="K331" i="6"/>
  <c r="J331" i="6" s="1"/>
  <c r="E332" i="6"/>
  <c r="F332" i="6"/>
  <c r="G332" i="6"/>
  <c r="H332" i="6"/>
  <c r="I332" i="6"/>
  <c r="K332" i="6"/>
  <c r="J332" i="6" s="1"/>
  <c r="E333" i="6"/>
  <c r="F333" i="6"/>
  <c r="G333" i="6"/>
  <c r="H333" i="6"/>
  <c r="I333" i="6"/>
  <c r="K333" i="6"/>
  <c r="J333" i="6" s="1"/>
  <c r="E334" i="6"/>
  <c r="F334" i="6"/>
  <c r="G334" i="6"/>
  <c r="H334" i="6"/>
  <c r="I334" i="6"/>
  <c r="K334" i="6"/>
  <c r="J334" i="6" s="1"/>
  <c r="E335" i="6"/>
  <c r="F335" i="6"/>
  <c r="G335" i="6"/>
  <c r="H335" i="6"/>
  <c r="I335" i="6"/>
  <c r="K335" i="6"/>
  <c r="J335" i="6" s="1"/>
  <c r="E336" i="6"/>
  <c r="F336" i="6"/>
  <c r="G336" i="6"/>
  <c r="H336" i="6"/>
  <c r="I336" i="6"/>
  <c r="K336" i="6"/>
  <c r="J336" i="6" s="1"/>
  <c r="E337" i="6"/>
  <c r="F337" i="6"/>
  <c r="G337" i="6"/>
  <c r="H337" i="6"/>
  <c r="I337" i="6"/>
  <c r="K337" i="6"/>
  <c r="J337" i="6" s="1"/>
  <c r="E338" i="6"/>
  <c r="F338" i="6"/>
  <c r="G338" i="6"/>
  <c r="H338" i="6"/>
  <c r="I338" i="6"/>
  <c r="K338" i="6"/>
  <c r="J338" i="6" s="1"/>
  <c r="E339" i="6"/>
  <c r="F339" i="6"/>
  <c r="G339" i="6"/>
  <c r="H339" i="6"/>
  <c r="I339" i="6"/>
  <c r="K339" i="6"/>
  <c r="J339" i="6" s="1"/>
  <c r="E340" i="6"/>
  <c r="F340" i="6"/>
  <c r="G340" i="6"/>
  <c r="H340" i="6"/>
  <c r="I340" i="6"/>
  <c r="K340" i="6"/>
  <c r="J340" i="6" s="1"/>
  <c r="E341" i="6"/>
  <c r="F341" i="6"/>
  <c r="G341" i="6"/>
  <c r="H341" i="6"/>
  <c r="I341" i="6"/>
  <c r="K341" i="6"/>
  <c r="J341" i="6" s="1"/>
  <c r="E342" i="6"/>
  <c r="F342" i="6"/>
  <c r="G342" i="6"/>
  <c r="H342" i="6"/>
  <c r="I342" i="6"/>
  <c r="K342" i="6"/>
  <c r="J342" i="6" s="1"/>
  <c r="E343" i="6"/>
  <c r="F343" i="6"/>
  <c r="G343" i="6"/>
  <c r="H343" i="6"/>
  <c r="I343" i="6"/>
  <c r="K343" i="6"/>
  <c r="J343" i="6" s="1"/>
  <c r="E344" i="6"/>
  <c r="F344" i="6"/>
  <c r="G344" i="6"/>
  <c r="H344" i="6"/>
  <c r="I344" i="6"/>
  <c r="K344" i="6"/>
  <c r="J344" i="6" s="1"/>
  <c r="E345" i="6"/>
  <c r="F345" i="6"/>
  <c r="G345" i="6"/>
  <c r="H345" i="6"/>
  <c r="I345" i="6"/>
  <c r="K345" i="6"/>
  <c r="J345" i="6" s="1"/>
  <c r="E346" i="6"/>
  <c r="F346" i="6"/>
  <c r="G346" i="6"/>
  <c r="H346" i="6"/>
  <c r="I346" i="6"/>
  <c r="K346" i="6"/>
  <c r="J346" i="6" s="1"/>
  <c r="E347" i="6"/>
  <c r="F347" i="6"/>
  <c r="G347" i="6"/>
  <c r="H347" i="6"/>
  <c r="I347" i="6"/>
  <c r="K347" i="6"/>
  <c r="J347" i="6" s="1"/>
  <c r="E348" i="6"/>
  <c r="F348" i="6"/>
  <c r="G348" i="6"/>
  <c r="H348" i="6"/>
  <c r="I348" i="6"/>
  <c r="K348" i="6"/>
  <c r="J348" i="6" s="1"/>
  <c r="E349" i="6"/>
  <c r="F349" i="6"/>
  <c r="G349" i="6"/>
  <c r="H349" i="6"/>
  <c r="I349" i="6"/>
  <c r="K349" i="6"/>
  <c r="J349" i="6" s="1"/>
  <c r="E350" i="6"/>
  <c r="F350" i="6"/>
  <c r="G350" i="6"/>
  <c r="H350" i="6"/>
  <c r="I350" i="6"/>
  <c r="K350" i="6"/>
  <c r="J350" i="6" s="1"/>
  <c r="E351" i="6"/>
  <c r="F351" i="6"/>
  <c r="G351" i="6"/>
  <c r="H351" i="6"/>
  <c r="I351" i="6"/>
  <c r="K351" i="6"/>
  <c r="J351" i="6" s="1"/>
  <c r="E352" i="6"/>
  <c r="F352" i="6"/>
  <c r="G352" i="6"/>
  <c r="H352" i="6"/>
  <c r="I352" i="6"/>
  <c r="K352" i="6"/>
  <c r="J352" i="6" s="1"/>
  <c r="E353" i="6"/>
  <c r="F353" i="6"/>
  <c r="G353" i="6"/>
  <c r="H353" i="6"/>
  <c r="I353" i="6"/>
  <c r="K353" i="6"/>
  <c r="J353" i="6" s="1"/>
  <c r="E354" i="6"/>
  <c r="F354" i="6"/>
  <c r="G354" i="6"/>
  <c r="H354" i="6"/>
  <c r="I354" i="6"/>
  <c r="K354" i="6"/>
  <c r="J354" i="6" s="1"/>
  <c r="E355" i="6"/>
  <c r="F355" i="6"/>
  <c r="G355" i="6"/>
  <c r="H355" i="6"/>
  <c r="I355" i="6"/>
  <c r="K355" i="6"/>
  <c r="J355" i="6" s="1"/>
  <c r="E356" i="6"/>
  <c r="F356" i="6"/>
  <c r="G356" i="6"/>
  <c r="H356" i="6"/>
  <c r="I356" i="6"/>
  <c r="K356" i="6"/>
  <c r="J356" i="6" s="1"/>
  <c r="E357" i="6"/>
  <c r="F357" i="6"/>
  <c r="G357" i="6"/>
  <c r="H357" i="6"/>
  <c r="I357" i="6"/>
  <c r="K357" i="6"/>
  <c r="J357" i="6" s="1"/>
  <c r="E358" i="6"/>
  <c r="F358" i="6"/>
  <c r="G358" i="6"/>
  <c r="H358" i="6"/>
  <c r="I358" i="6"/>
  <c r="K358" i="6"/>
  <c r="J358" i="6" s="1"/>
  <c r="E359" i="6"/>
  <c r="F359" i="6"/>
  <c r="G359" i="6"/>
  <c r="H359" i="6"/>
  <c r="I359" i="6"/>
  <c r="K359" i="6"/>
  <c r="J359" i="6" s="1"/>
  <c r="E360" i="6"/>
  <c r="F360" i="6"/>
  <c r="G360" i="6"/>
  <c r="H360" i="6"/>
  <c r="I360" i="6"/>
  <c r="K360" i="6"/>
  <c r="J360" i="6" s="1"/>
  <c r="E361" i="6"/>
  <c r="F361" i="6"/>
  <c r="G361" i="6"/>
  <c r="H361" i="6"/>
  <c r="I361" i="6"/>
  <c r="K361" i="6"/>
  <c r="J361" i="6" s="1"/>
  <c r="E362" i="6"/>
  <c r="F362" i="6"/>
  <c r="G362" i="6"/>
  <c r="H362" i="6"/>
  <c r="I362" i="6"/>
  <c r="K362" i="6"/>
  <c r="J362" i="6" s="1"/>
  <c r="E363" i="6"/>
  <c r="F363" i="6"/>
  <c r="G363" i="6"/>
  <c r="H363" i="6"/>
  <c r="I363" i="6"/>
  <c r="K363" i="6"/>
  <c r="J363" i="6" s="1"/>
  <c r="E364" i="6"/>
  <c r="F364" i="6"/>
  <c r="G364" i="6"/>
  <c r="H364" i="6"/>
  <c r="I364" i="6"/>
  <c r="K364" i="6"/>
  <c r="J364" i="6" s="1"/>
  <c r="E365" i="6"/>
  <c r="F365" i="6"/>
  <c r="G365" i="6"/>
  <c r="H365" i="6"/>
  <c r="I365" i="6"/>
  <c r="K365" i="6"/>
  <c r="J365" i="6" s="1"/>
  <c r="E366" i="6"/>
  <c r="F366" i="6"/>
  <c r="G366" i="6"/>
  <c r="H366" i="6"/>
  <c r="I366" i="6"/>
  <c r="K366" i="6"/>
  <c r="J366" i="6" s="1"/>
  <c r="E367" i="6"/>
  <c r="F367" i="6"/>
  <c r="G367" i="6"/>
  <c r="H367" i="6"/>
  <c r="I367" i="6"/>
  <c r="K367" i="6"/>
  <c r="J367" i="6" s="1"/>
  <c r="E368" i="6"/>
  <c r="F368" i="6"/>
  <c r="G368" i="6"/>
  <c r="H368" i="6"/>
  <c r="I368" i="6"/>
  <c r="K368" i="6"/>
  <c r="J368" i="6" s="1"/>
  <c r="E369" i="6"/>
  <c r="F369" i="6"/>
  <c r="G369" i="6"/>
  <c r="H369" i="6"/>
  <c r="I369" i="6"/>
  <c r="K369" i="6"/>
  <c r="J369" i="6" s="1"/>
  <c r="E370" i="6"/>
  <c r="F370" i="6"/>
  <c r="G370" i="6"/>
  <c r="H370" i="6"/>
  <c r="I370" i="6"/>
  <c r="K370" i="6"/>
  <c r="J370" i="6" s="1"/>
  <c r="E371" i="6"/>
  <c r="F371" i="6"/>
  <c r="G371" i="6"/>
  <c r="H371" i="6"/>
  <c r="I371" i="6"/>
  <c r="K371" i="6"/>
  <c r="J371" i="6" s="1"/>
  <c r="E372" i="6"/>
  <c r="F372" i="6"/>
  <c r="G372" i="6"/>
  <c r="H372" i="6"/>
  <c r="I372" i="6"/>
  <c r="K372" i="6"/>
  <c r="J372" i="6" s="1"/>
  <c r="E373" i="6"/>
  <c r="F373" i="6"/>
  <c r="G373" i="6"/>
  <c r="H373" i="6"/>
  <c r="I373" i="6"/>
  <c r="K373" i="6"/>
  <c r="J373" i="6" s="1"/>
  <c r="E374" i="6"/>
  <c r="F374" i="6"/>
  <c r="G374" i="6"/>
  <c r="H374" i="6"/>
  <c r="I374" i="6"/>
  <c r="K374" i="6"/>
  <c r="J374" i="6" s="1"/>
  <c r="E375" i="6"/>
  <c r="F375" i="6"/>
  <c r="G375" i="6"/>
  <c r="H375" i="6"/>
  <c r="I375" i="6"/>
  <c r="K375" i="6"/>
  <c r="J375" i="6" s="1"/>
  <c r="E376" i="6"/>
  <c r="F376" i="6"/>
  <c r="G376" i="6"/>
  <c r="H376" i="6"/>
  <c r="I376" i="6"/>
  <c r="K376" i="6"/>
  <c r="J376" i="6" s="1"/>
  <c r="E377" i="6"/>
  <c r="F377" i="6"/>
  <c r="G377" i="6"/>
  <c r="H377" i="6"/>
  <c r="I377" i="6"/>
  <c r="K377" i="6"/>
  <c r="J377" i="6" s="1"/>
  <c r="E378" i="6"/>
  <c r="F378" i="6"/>
  <c r="G378" i="6"/>
  <c r="H378" i="6"/>
  <c r="I378" i="6"/>
  <c r="K378" i="6"/>
  <c r="J378" i="6" s="1"/>
  <c r="E379" i="6"/>
  <c r="F379" i="6"/>
  <c r="G379" i="6"/>
  <c r="H379" i="6"/>
  <c r="I379" i="6"/>
  <c r="K379" i="6"/>
  <c r="J379" i="6" s="1"/>
  <c r="E380" i="6"/>
  <c r="F380" i="6"/>
  <c r="G380" i="6"/>
  <c r="H380" i="6"/>
  <c r="I380" i="6"/>
  <c r="K380" i="6"/>
  <c r="J380" i="6" s="1"/>
  <c r="E381" i="6"/>
  <c r="F381" i="6"/>
  <c r="G381" i="6"/>
  <c r="H381" i="6"/>
  <c r="I381" i="6"/>
  <c r="K381" i="6"/>
  <c r="J381" i="6" s="1"/>
  <c r="E382" i="6"/>
  <c r="F382" i="6"/>
  <c r="G382" i="6"/>
  <c r="H382" i="6"/>
  <c r="I382" i="6"/>
  <c r="K382" i="6"/>
  <c r="J382" i="6" s="1"/>
  <c r="E383" i="6"/>
  <c r="F383" i="6"/>
  <c r="G383" i="6"/>
  <c r="H383" i="6"/>
  <c r="I383" i="6"/>
  <c r="K383" i="6"/>
  <c r="J383" i="6" s="1"/>
  <c r="E384" i="6"/>
  <c r="F384" i="6"/>
  <c r="G384" i="6"/>
  <c r="H384" i="6"/>
  <c r="I384" i="6"/>
  <c r="K384" i="6"/>
  <c r="J384" i="6" s="1"/>
  <c r="E385" i="6"/>
  <c r="F385" i="6"/>
  <c r="G385" i="6"/>
  <c r="H385" i="6"/>
  <c r="I385" i="6"/>
  <c r="K385" i="6"/>
  <c r="J385" i="6" s="1"/>
  <c r="E386" i="6"/>
  <c r="F386" i="6"/>
  <c r="G386" i="6"/>
  <c r="H386" i="6"/>
  <c r="I386" i="6"/>
  <c r="K386" i="6"/>
  <c r="J386" i="6" s="1"/>
  <c r="E387" i="6"/>
  <c r="F387" i="6"/>
  <c r="G387" i="6"/>
  <c r="H387" i="6"/>
  <c r="I387" i="6"/>
  <c r="K387" i="6"/>
  <c r="J387" i="6" s="1"/>
  <c r="E388" i="6"/>
  <c r="F388" i="6"/>
  <c r="G388" i="6"/>
  <c r="H388" i="6"/>
  <c r="I388" i="6"/>
  <c r="K388" i="6"/>
  <c r="J388" i="6" s="1"/>
  <c r="E389" i="6"/>
  <c r="F389" i="6"/>
  <c r="G389" i="6"/>
  <c r="H389" i="6"/>
  <c r="I389" i="6"/>
  <c r="K389" i="6"/>
  <c r="J389" i="6" s="1"/>
  <c r="E390" i="6"/>
  <c r="F390" i="6"/>
  <c r="G390" i="6"/>
  <c r="H390" i="6"/>
  <c r="I390" i="6"/>
  <c r="K390" i="6"/>
  <c r="J390" i="6" s="1"/>
  <c r="E391" i="6"/>
  <c r="F391" i="6"/>
  <c r="G391" i="6"/>
  <c r="H391" i="6"/>
  <c r="I391" i="6"/>
  <c r="K391" i="6"/>
  <c r="J391" i="6" s="1"/>
  <c r="E392" i="6"/>
  <c r="F392" i="6"/>
  <c r="G392" i="6"/>
  <c r="H392" i="6"/>
  <c r="I392" i="6"/>
  <c r="K392" i="6"/>
  <c r="J392" i="6" s="1"/>
  <c r="E393" i="6"/>
  <c r="F393" i="6"/>
  <c r="G393" i="6"/>
  <c r="H393" i="6"/>
  <c r="I393" i="6"/>
  <c r="K393" i="6"/>
  <c r="J393" i="6" s="1"/>
  <c r="E394" i="6"/>
  <c r="F394" i="6"/>
  <c r="G394" i="6"/>
  <c r="H394" i="6"/>
  <c r="I394" i="6"/>
  <c r="K394" i="6"/>
  <c r="J394" i="6" s="1"/>
  <c r="E395" i="6"/>
  <c r="F395" i="6"/>
  <c r="G395" i="6"/>
  <c r="H395" i="6"/>
  <c r="I395" i="6"/>
  <c r="K395" i="6"/>
  <c r="J395" i="6" s="1"/>
  <c r="E396" i="6"/>
  <c r="F396" i="6"/>
  <c r="G396" i="6"/>
  <c r="H396" i="6"/>
  <c r="I396" i="6"/>
  <c r="K396" i="6"/>
  <c r="J396" i="6" s="1"/>
  <c r="E397" i="6"/>
  <c r="F397" i="6"/>
  <c r="G397" i="6"/>
  <c r="H397" i="6"/>
  <c r="I397" i="6"/>
  <c r="K397" i="6"/>
  <c r="J397" i="6" s="1"/>
  <c r="E398" i="6"/>
  <c r="F398" i="6"/>
  <c r="G398" i="6"/>
  <c r="H398" i="6"/>
  <c r="I398" i="6"/>
  <c r="K398" i="6"/>
  <c r="J398" i="6" s="1"/>
  <c r="E399" i="6"/>
  <c r="F399" i="6"/>
  <c r="G399" i="6"/>
  <c r="H399" i="6"/>
  <c r="I399" i="6"/>
  <c r="K399" i="6"/>
  <c r="J399" i="6" s="1"/>
  <c r="E400" i="6"/>
  <c r="F400" i="6"/>
  <c r="G400" i="6"/>
  <c r="H400" i="6"/>
  <c r="I400" i="6"/>
  <c r="K400" i="6"/>
  <c r="J400" i="6" s="1"/>
  <c r="E401" i="6"/>
  <c r="F401" i="6"/>
  <c r="G401" i="6"/>
  <c r="H401" i="6"/>
  <c r="I401" i="6"/>
  <c r="K401" i="6"/>
  <c r="J401" i="6" s="1"/>
  <c r="E402" i="6"/>
  <c r="F402" i="6"/>
  <c r="G402" i="6"/>
  <c r="H402" i="6"/>
  <c r="I402" i="6"/>
  <c r="K402" i="6"/>
  <c r="J402" i="6" s="1"/>
  <c r="E403" i="6"/>
  <c r="F403" i="6"/>
  <c r="G403" i="6"/>
  <c r="H403" i="6"/>
  <c r="I403" i="6"/>
  <c r="K403" i="6"/>
  <c r="J403" i="6" s="1"/>
  <c r="E404" i="6"/>
  <c r="F404" i="6"/>
  <c r="G404" i="6"/>
  <c r="H404" i="6"/>
  <c r="I404" i="6"/>
  <c r="K404" i="6"/>
  <c r="J404" i="6" s="1"/>
  <c r="E405" i="6"/>
  <c r="F405" i="6"/>
  <c r="G405" i="6"/>
  <c r="H405" i="6"/>
  <c r="I405" i="6"/>
  <c r="K405" i="6"/>
  <c r="J405" i="6" s="1"/>
  <c r="E406" i="6"/>
  <c r="F406" i="6"/>
  <c r="G406" i="6"/>
  <c r="H406" i="6"/>
  <c r="I406" i="6"/>
  <c r="K406" i="6"/>
  <c r="J406" i="6" s="1"/>
  <c r="E407" i="6"/>
  <c r="F407" i="6"/>
  <c r="G407" i="6"/>
  <c r="H407" i="6"/>
  <c r="I407" i="6"/>
  <c r="K407" i="6"/>
  <c r="J407" i="6" s="1"/>
  <c r="E408" i="6"/>
  <c r="F408" i="6"/>
  <c r="G408" i="6"/>
  <c r="H408" i="6"/>
  <c r="I408" i="6"/>
  <c r="K408" i="6"/>
  <c r="J408" i="6" s="1"/>
  <c r="E409" i="6"/>
  <c r="F409" i="6"/>
  <c r="G409" i="6"/>
  <c r="H409" i="6"/>
  <c r="I409" i="6"/>
  <c r="K409" i="6"/>
  <c r="J409" i="6" s="1"/>
  <c r="E410" i="6"/>
  <c r="F410" i="6"/>
  <c r="G410" i="6"/>
  <c r="H410" i="6"/>
  <c r="I410" i="6"/>
  <c r="K410" i="6"/>
  <c r="J410" i="6" s="1"/>
  <c r="E411" i="6"/>
  <c r="F411" i="6"/>
  <c r="G411" i="6"/>
  <c r="H411" i="6"/>
  <c r="I411" i="6"/>
  <c r="K411" i="6"/>
  <c r="J411" i="6" s="1"/>
  <c r="E412" i="6"/>
  <c r="F412" i="6"/>
  <c r="G412" i="6"/>
  <c r="H412" i="6"/>
  <c r="I412" i="6"/>
  <c r="K412" i="6"/>
  <c r="J412" i="6" s="1"/>
  <c r="E413" i="6"/>
  <c r="F413" i="6"/>
  <c r="G413" i="6"/>
  <c r="H413" i="6"/>
  <c r="I413" i="6"/>
  <c r="K413" i="6"/>
  <c r="J413" i="6" s="1"/>
  <c r="E414" i="6"/>
  <c r="F414" i="6"/>
  <c r="G414" i="6"/>
  <c r="H414" i="6"/>
  <c r="I414" i="6"/>
  <c r="K414" i="6"/>
  <c r="J414" i="6" s="1"/>
  <c r="E415" i="6"/>
  <c r="F415" i="6"/>
  <c r="G415" i="6"/>
  <c r="H415" i="6"/>
  <c r="I415" i="6"/>
  <c r="K415" i="6"/>
  <c r="J415" i="6" s="1"/>
  <c r="E416" i="6"/>
  <c r="F416" i="6"/>
  <c r="G416" i="6"/>
  <c r="H416" i="6"/>
  <c r="I416" i="6"/>
  <c r="K416" i="6"/>
  <c r="J416" i="6" s="1"/>
  <c r="E417" i="6"/>
  <c r="F417" i="6"/>
  <c r="G417" i="6"/>
  <c r="H417" i="6"/>
  <c r="I417" i="6"/>
  <c r="K417" i="6"/>
  <c r="J417" i="6" s="1"/>
  <c r="E418" i="6"/>
  <c r="F418" i="6"/>
  <c r="G418" i="6"/>
  <c r="H418" i="6"/>
  <c r="I418" i="6"/>
  <c r="K418" i="6"/>
  <c r="J418" i="6" s="1"/>
  <c r="E419" i="6"/>
  <c r="F419" i="6"/>
  <c r="G419" i="6"/>
  <c r="H419" i="6"/>
  <c r="I419" i="6"/>
  <c r="K419" i="6"/>
  <c r="J419" i="6" s="1"/>
  <c r="E420" i="6"/>
  <c r="F420" i="6"/>
  <c r="G420" i="6"/>
  <c r="H420" i="6"/>
  <c r="I420" i="6"/>
  <c r="K420" i="6"/>
  <c r="J420" i="6" s="1"/>
  <c r="E421" i="6"/>
  <c r="F421" i="6"/>
  <c r="G421" i="6"/>
  <c r="H421" i="6"/>
  <c r="I421" i="6"/>
  <c r="K421" i="6"/>
  <c r="J421" i="6" s="1"/>
  <c r="E422" i="6"/>
  <c r="F422" i="6"/>
  <c r="G422" i="6"/>
  <c r="H422" i="6"/>
  <c r="I422" i="6"/>
  <c r="K422" i="6"/>
  <c r="J422" i="6" s="1"/>
  <c r="E423" i="6"/>
  <c r="F423" i="6"/>
  <c r="G423" i="6"/>
  <c r="H423" i="6"/>
  <c r="I423" i="6"/>
  <c r="K423" i="6"/>
  <c r="J423" i="6" s="1"/>
  <c r="E424" i="6"/>
  <c r="F424" i="6"/>
  <c r="G424" i="6"/>
  <c r="H424" i="6"/>
  <c r="I424" i="6"/>
  <c r="K424" i="6"/>
  <c r="J424" i="6" s="1"/>
  <c r="E425" i="6"/>
  <c r="F425" i="6"/>
  <c r="G425" i="6"/>
  <c r="H425" i="6"/>
  <c r="I425" i="6"/>
  <c r="K425" i="6"/>
  <c r="J425" i="6" s="1"/>
  <c r="E426" i="6"/>
  <c r="F426" i="6"/>
  <c r="G426" i="6"/>
  <c r="H426" i="6"/>
  <c r="I426" i="6"/>
  <c r="K426" i="6"/>
  <c r="J426" i="6" s="1"/>
  <c r="E427" i="6"/>
  <c r="F427" i="6"/>
  <c r="G427" i="6"/>
  <c r="H427" i="6"/>
  <c r="I427" i="6"/>
  <c r="K427" i="6"/>
  <c r="J427" i="6" s="1"/>
  <c r="E428" i="6"/>
  <c r="F428" i="6"/>
  <c r="G428" i="6"/>
  <c r="H428" i="6"/>
  <c r="I428" i="6"/>
  <c r="K428" i="6"/>
  <c r="J428" i="6" s="1"/>
  <c r="E429" i="6"/>
  <c r="F429" i="6"/>
  <c r="G429" i="6"/>
  <c r="H429" i="6"/>
  <c r="I429" i="6"/>
  <c r="K429" i="6"/>
  <c r="J429" i="6" s="1"/>
  <c r="E430" i="6"/>
  <c r="F430" i="6"/>
  <c r="G430" i="6"/>
  <c r="H430" i="6"/>
  <c r="I430" i="6"/>
  <c r="K430" i="6"/>
  <c r="J430" i="6" s="1"/>
  <c r="E431" i="6"/>
  <c r="F431" i="6"/>
  <c r="G431" i="6"/>
  <c r="H431" i="6"/>
  <c r="I431" i="6"/>
  <c r="K431" i="6"/>
  <c r="J431" i="6" s="1"/>
  <c r="E432" i="6"/>
  <c r="F432" i="6"/>
  <c r="G432" i="6"/>
  <c r="H432" i="6"/>
  <c r="I432" i="6"/>
  <c r="K432" i="6"/>
  <c r="J432" i="6" s="1"/>
  <c r="E433" i="6"/>
  <c r="F433" i="6"/>
  <c r="G433" i="6"/>
  <c r="H433" i="6"/>
  <c r="I433" i="6"/>
  <c r="K433" i="6"/>
  <c r="J433" i="6" s="1"/>
  <c r="E434" i="6"/>
  <c r="F434" i="6"/>
  <c r="G434" i="6"/>
  <c r="H434" i="6"/>
  <c r="I434" i="6"/>
  <c r="K434" i="6"/>
  <c r="J434" i="6" s="1"/>
  <c r="E435" i="6"/>
  <c r="F435" i="6"/>
  <c r="G435" i="6"/>
  <c r="H435" i="6"/>
  <c r="I435" i="6"/>
  <c r="K435" i="6"/>
  <c r="J435" i="6" s="1"/>
  <c r="E436" i="6"/>
  <c r="F436" i="6"/>
  <c r="G436" i="6"/>
  <c r="H436" i="6"/>
  <c r="I436" i="6"/>
  <c r="K436" i="6"/>
  <c r="J436" i="6" s="1"/>
  <c r="E437" i="6"/>
  <c r="F437" i="6"/>
  <c r="G437" i="6"/>
  <c r="H437" i="6"/>
  <c r="I437" i="6"/>
  <c r="K437" i="6"/>
  <c r="J437" i="6" s="1"/>
  <c r="E438" i="6"/>
  <c r="F438" i="6"/>
  <c r="G438" i="6"/>
  <c r="H438" i="6"/>
  <c r="I438" i="6"/>
  <c r="K438" i="6"/>
  <c r="J438" i="6" s="1"/>
  <c r="E439" i="6"/>
  <c r="F439" i="6"/>
  <c r="G439" i="6"/>
  <c r="H439" i="6"/>
  <c r="I439" i="6"/>
  <c r="K439" i="6"/>
  <c r="J439" i="6" s="1"/>
  <c r="E440" i="6"/>
  <c r="F440" i="6"/>
  <c r="G440" i="6"/>
  <c r="H440" i="6"/>
  <c r="I440" i="6"/>
  <c r="K440" i="6"/>
  <c r="J440" i="6" s="1"/>
  <c r="E441" i="6"/>
  <c r="F441" i="6"/>
  <c r="G441" i="6"/>
  <c r="H441" i="6"/>
  <c r="I441" i="6"/>
  <c r="K441" i="6"/>
  <c r="J441" i="6" s="1"/>
  <c r="E442" i="6"/>
  <c r="F442" i="6"/>
  <c r="G442" i="6"/>
  <c r="H442" i="6"/>
  <c r="I442" i="6"/>
  <c r="K442" i="6"/>
  <c r="J442" i="6" s="1"/>
  <c r="E443" i="6"/>
  <c r="F443" i="6"/>
  <c r="G443" i="6"/>
  <c r="H443" i="6"/>
  <c r="I443" i="6"/>
  <c r="K443" i="6"/>
  <c r="J443" i="6" s="1"/>
  <c r="E444" i="6"/>
  <c r="F444" i="6"/>
  <c r="G444" i="6"/>
  <c r="H444" i="6"/>
  <c r="I444" i="6"/>
  <c r="K444" i="6"/>
  <c r="J444" i="6" s="1"/>
  <c r="E445" i="6"/>
  <c r="F445" i="6"/>
  <c r="G445" i="6"/>
  <c r="H445" i="6"/>
  <c r="I445" i="6"/>
  <c r="K445" i="6"/>
  <c r="J445" i="6" s="1"/>
  <c r="E446" i="6"/>
  <c r="F446" i="6"/>
  <c r="G446" i="6"/>
  <c r="H446" i="6"/>
  <c r="I446" i="6"/>
  <c r="K446" i="6"/>
  <c r="J446" i="6" s="1"/>
  <c r="E447" i="6"/>
  <c r="F447" i="6"/>
  <c r="G447" i="6"/>
  <c r="H447" i="6"/>
  <c r="I447" i="6"/>
  <c r="K447" i="6"/>
  <c r="J447" i="6" s="1"/>
  <c r="E448" i="6"/>
  <c r="F448" i="6"/>
  <c r="G448" i="6"/>
  <c r="H448" i="6"/>
  <c r="I448" i="6"/>
  <c r="K448" i="6"/>
  <c r="J448" i="6" s="1"/>
  <c r="E449" i="6"/>
  <c r="F449" i="6"/>
  <c r="G449" i="6"/>
  <c r="H449" i="6"/>
  <c r="I449" i="6"/>
  <c r="K449" i="6"/>
  <c r="J449" i="6" s="1"/>
  <c r="E450" i="6"/>
  <c r="F450" i="6"/>
  <c r="G450" i="6"/>
  <c r="H450" i="6"/>
  <c r="I450" i="6"/>
  <c r="K450" i="6"/>
  <c r="J450" i="6" s="1"/>
  <c r="E451" i="6"/>
  <c r="F451" i="6"/>
  <c r="G451" i="6"/>
  <c r="H451" i="6"/>
  <c r="I451" i="6"/>
  <c r="K451" i="6"/>
  <c r="J451" i="6" s="1"/>
  <c r="E452" i="6"/>
  <c r="F452" i="6"/>
  <c r="G452" i="6"/>
  <c r="H452" i="6"/>
  <c r="I452" i="6"/>
  <c r="K452" i="6"/>
  <c r="J452" i="6" s="1"/>
  <c r="E453" i="6"/>
  <c r="F453" i="6"/>
  <c r="G453" i="6"/>
  <c r="H453" i="6"/>
  <c r="I453" i="6"/>
  <c r="K453" i="6"/>
  <c r="J453" i="6" s="1"/>
  <c r="E454" i="6"/>
  <c r="F454" i="6"/>
  <c r="G454" i="6"/>
  <c r="H454" i="6"/>
  <c r="I454" i="6"/>
  <c r="K454" i="6"/>
  <c r="J454" i="6" s="1"/>
  <c r="E455" i="6"/>
  <c r="F455" i="6"/>
  <c r="G455" i="6"/>
  <c r="H455" i="6"/>
  <c r="I455" i="6"/>
  <c r="K455" i="6"/>
  <c r="J455" i="6" s="1"/>
  <c r="E456" i="6"/>
  <c r="F456" i="6"/>
  <c r="G456" i="6"/>
  <c r="H456" i="6"/>
  <c r="I456" i="6"/>
  <c r="K456" i="6"/>
  <c r="J456" i="6" s="1"/>
  <c r="E457" i="6"/>
  <c r="F457" i="6"/>
  <c r="G457" i="6"/>
  <c r="H457" i="6"/>
  <c r="I457" i="6"/>
  <c r="K457" i="6"/>
  <c r="J457" i="6" s="1"/>
  <c r="E458" i="6"/>
  <c r="F458" i="6"/>
  <c r="G458" i="6"/>
  <c r="H458" i="6"/>
  <c r="I458" i="6"/>
  <c r="K458" i="6"/>
  <c r="J458" i="6" s="1"/>
  <c r="E459" i="6"/>
  <c r="F459" i="6"/>
  <c r="G459" i="6"/>
  <c r="H459" i="6"/>
  <c r="I459" i="6"/>
  <c r="K459" i="6"/>
  <c r="J459" i="6" s="1"/>
  <c r="E460" i="6"/>
  <c r="F460" i="6"/>
  <c r="G460" i="6"/>
  <c r="H460" i="6"/>
  <c r="I460" i="6"/>
  <c r="K460" i="6"/>
  <c r="J460" i="6" s="1"/>
  <c r="E461" i="6"/>
  <c r="F461" i="6"/>
  <c r="G461" i="6"/>
  <c r="H461" i="6"/>
  <c r="I461" i="6"/>
  <c r="K461" i="6"/>
  <c r="J461" i="6" s="1"/>
  <c r="E462" i="6"/>
  <c r="F462" i="6"/>
  <c r="G462" i="6"/>
  <c r="H462" i="6"/>
  <c r="I462" i="6"/>
  <c r="K462" i="6"/>
  <c r="J462" i="6" s="1"/>
  <c r="E463" i="6"/>
  <c r="F463" i="6"/>
  <c r="G463" i="6"/>
  <c r="H463" i="6"/>
  <c r="I463" i="6"/>
  <c r="K463" i="6"/>
  <c r="J463" i="6" s="1"/>
  <c r="E464" i="6"/>
  <c r="F464" i="6"/>
  <c r="G464" i="6"/>
  <c r="H464" i="6"/>
  <c r="I464" i="6"/>
  <c r="K464" i="6"/>
  <c r="J464" i="6" s="1"/>
  <c r="E465" i="6"/>
  <c r="F465" i="6"/>
  <c r="G465" i="6"/>
  <c r="H465" i="6"/>
  <c r="I465" i="6"/>
  <c r="K465" i="6"/>
  <c r="J465" i="6" s="1"/>
  <c r="E466" i="6"/>
  <c r="F466" i="6"/>
  <c r="G466" i="6"/>
  <c r="H466" i="6"/>
  <c r="I466" i="6"/>
  <c r="K466" i="6"/>
  <c r="J466" i="6" s="1"/>
  <c r="E467" i="6"/>
  <c r="F467" i="6"/>
  <c r="G467" i="6"/>
  <c r="H467" i="6"/>
  <c r="I467" i="6"/>
  <c r="K467" i="6"/>
  <c r="J467" i="6" s="1"/>
  <c r="E468" i="6"/>
  <c r="F468" i="6"/>
  <c r="G468" i="6"/>
  <c r="H468" i="6"/>
  <c r="I468" i="6"/>
  <c r="K468" i="6"/>
  <c r="J468" i="6" s="1"/>
  <c r="E469" i="6"/>
  <c r="F469" i="6"/>
  <c r="G469" i="6"/>
  <c r="H469" i="6"/>
  <c r="I469" i="6"/>
  <c r="K469" i="6"/>
  <c r="J469" i="6" s="1"/>
  <c r="E470" i="6"/>
  <c r="F470" i="6"/>
  <c r="G470" i="6"/>
  <c r="H470" i="6"/>
  <c r="I470" i="6"/>
  <c r="K470" i="6"/>
  <c r="J470" i="6" s="1"/>
  <c r="E471" i="6"/>
  <c r="F471" i="6"/>
  <c r="G471" i="6"/>
  <c r="H471" i="6"/>
  <c r="I471" i="6"/>
  <c r="K471" i="6"/>
  <c r="J471" i="6" s="1"/>
  <c r="E472" i="6"/>
  <c r="F472" i="6"/>
  <c r="G472" i="6"/>
  <c r="H472" i="6"/>
  <c r="I472" i="6"/>
  <c r="K472" i="6"/>
  <c r="J472" i="6" s="1"/>
  <c r="E473" i="6"/>
  <c r="F473" i="6"/>
  <c r="G473" i="6"/>
  <c r="H473" i="6"/>
  <c r="I473" i="6"/>
  <c r="K473" i="6"/>
  <c r="J473" i="6" s="1"/>
  <c r="E474" i="6"/>
  <c r="F474" i="6"/>
  <c r="G474" i="6"/>
  <c r="H474" i="6"/>
  <c r="I474" i="6"/>
  <c r="K474" i="6"/>
  <c r="J474" i="6" s="1"/>
  <c r="E475" i="6"/>
  <c r="F475" i="6"/>
  <c r="G475" i="6"/>
  <c r="H475" i="6"/>
  <c r="I475" i="6"/>
  <c r="K475" i="6"/>
  <c r="J475" i="6" s="1"/>
  <c r="E476" i="6"/>
  <c r="F476" i="6"/>
  <c r="G476" i="6"/>
  <c r="H476" i="6"/>
  <c r="I476" i="6"/>
  <c r="K476" i="6"/>
  <c r="J476" i="6" s="1"/>
  <c r="E477" i="6"/>
  <c r="F477" i="6"/>
  <c r="G477" i="6"/>
  <c r="H477" i="6"/>
  <c r="I477" i="6"/>
  <c r="K477" i="6"/>
  <c r="J477" i="6" s="1"/>
  <c r="E478" i="6"/>
  <c r="F478" i="6"/>
  <c r="G478" i="6"/>
  <c r="H478" i="6"/>
  <c r="I478" i="6"/>
  <c r="K478" i="6"/>
  <c r="J478" i="6" s="1"/>
  <c r="E479" i="6"/>
  <c r="F479" i="6"/>
  <c r="G479" i="6"/>
  <c r="H479" i="6"/>
  <c r="I479" i="6"/>
  <c r="K479" i="6"/>
  <c r="J479" i="6" s="1"/>
  <c r="E480" i="6"/>
  <c r="F480" i="6"/>
  <c r="G480" i="6"/>
  <c r="H480" i="6"/>
  <c r="I480" i="6"/>
  <c r="K480" i="6"/>
  <c r="J480" i="6" s="1"/>
  <c r="E481" i="6"/>
  <c r="F481" i="6"/>
  <c r="G481" i="6"/>
  <c r="H481" i="6"/>
  <c r="I481" i="6"/>
  <c r="K481" i="6"/>
  <c r="J481" i="6" s="1"/>
  <c r="E482" i="6"/>
  <c r="F482" i="6"/>
  <c r="G482" i="6"/>
  <c r="H482" i="6"/>
  <c r="I482" i="6"/>
  <c r="K482" i="6"/>
  <c r="J482" i="6" s="1"/>
  <c r="E483" i="6"/>
  <c r="F483" i="6"/>
  <c r="G483" i="6"/>
  <c r="H483" i="6"/>
  <c r="I483" i="6"/>
  <c r="K483" i="6"/>
  <c r="J483" i="6" s="1"/>
  <c r="E484" i="6"/>
  <c r="F484" i="6"/>
  <c r="G484" i="6"/>
  <c r="H484" i="6"/>
  <c r="I484" i="6"/>
  <c r="K484" i="6"/>
  <c r="J484" i="6" s="1"/>
  <c r="E485" i="6"/>
  <c r="F485" i="6"/>
  <c r="G485" i="6"/>
  <c r="H485" i="6"/>
  <c r="I485" i="6"/>
  <c r="K485" i="6"/>
  <c r="J485" i="6" s="1"/>
  <c r="E486" i="6"/>
  <c r="F486" i="6"/>
  <c r="G486" i="6"/>
  <c r="H486" i="6"/>
  <c r="I486" i="6"/>
  <c r="K486" i="6"/>
  <c r="J486" i="6" s="1"/>
  <c r="E487" i="6"/>
  <c r="F487" i="6"/>
  <c r="G487" i="6"/>
  <c r="H487" i="6"/>
  <c r="I487" i="6"/>
  <c r="K487" i="6"/>
  <c r="J487" i="6" s="1"/>
  <c r="E488" i="6"/>
  <c r="F488" i="6"/>
  <c r="G488" i="6"/>
  <c r="H488" i="6"/>
  <c r="I488" i="6"/>
  <c r="K488" i="6"/>
  <c r="J488" i="6" s="1"/>
  <c r="E489" i="6"/>
  <c r="F489" i="6"/>
  <c r="G489" i="6"/>
  <c r="H489" i="6"/>
  <c r="I489" i="6"/>
  <c r="K489" i="6"/>
  <c r="J489" i="6" s="1"/>
  <c r="E490" i="6"/>
  <c r="F490" i="6"/>
  <c r="G490" i="6"/>
  <c r="H490" i="6"/>
  <c r="I490" i="6"/>
  <c r="K490" i="6"/>
  <c r="J490" i="6" s="1"/>
  <c r="E491" i="6"/>
  <c r="F491" i="6"/>
  <c r="G491" i="6"/>
  <c r="H491" i="6"/>
  <c r="I491" i="6"/>
  <c r="K491" i="6"/>
  <c r="J491" i="6" s="1"/>
  <c r="E492" i="6"/>
  <c r="F492" i="6"/>
  <c r="G492" i="6"/>
  <c r="H492" i="6"/>
  <c r="I492" i="6"/>
  <c r="K492" i="6"/>
  <c r="J492" i="6" s="1"/>
  <c r="E493" i="6"/>
  <c r="F493" i="6"/>
  <c r="G493" i="6"/>
  <c r="H493" i="6"/>
  <c r="I493" i="6"/>
  <c r="K493" i="6"/>
  <c r="J493" i="6" s="1"/>
  <c r="E494" i="6"/>
  <c r="F494" i="6"/>
  <c r="G494" i="6"/>
  <c r="H494" i="6"/>
  <c r="I494" i="6"/>
  <c r="K494" i="6"/>
  <c r="J494" i="6" s="1"/>
  <c r="E495" i="6"/>
  <c r="F495" i="6"/>
  <c r="G495" i="6"/>
  <c r="H495" i="6"/>
  <c r="I495" i="6"/>
  <c r="K495" i="6"/>
  <c r="J495" i="6" s="1"/>
  <c r="E496" i="6"/>
  <c r="F496" i="6"/>
  <c r="G496" i="6"/>
  <c r="H496" i="6"/>
  <c r="I496" i="6"/>
  <c r="K496" i="6"/>
  <c r="J496" i="6" s="1"/>
  <c r="E497" i="6"/>
  <c r="F497" i="6"/>
  <c r="G497" i="6"/>
  <c r="H497" i="6"/>
  <c r="I497" i="6"/>
  <c r="K497" i="6"/>
  <c r="J497" i="6" s="1"/>
  <c r="E498" i="6"/>
  <c r="F498" i="6"/>
  <c r="G498" i="6"/>
  <c r="H498" i="6"/>
  <c r="I498" i="6"/>
  <c r="K498" i="6"/>
  <c r="J498" i="6" s="1"/>
  <c r="E499" i="6"/>
  <c r="F499" i="6"/>
  <c r="G499" i="6"/>
  <c r="H499" i="6"/>
  <c r="I499" i="6"/>
  <c r="K499" i="6"/>
  <c r="J499" i="6" s="1"/>
  <c r="E500" i="6"/>
  <c r="F500" i="6"/>
  <c r="G500" i="6"/>
  <c r="H500" i="6"/>
  <c r="I500" i="6"/>
  <c r="K500" i="6"/>
  <c r="J500" i="6" s="1"/>
  <c r="E501" i="6"/>
  <c r="F501" i="6"/>
  <c r="G501" i="6"/>
  <c r="H501" i="6"/>
  <c r="I501" i="6"/>
  <c r="K501" i="6"/>
  <c r="J501" i="6" s="1"/>
  <c r="E502" i="6"/>
  <c r="F502" i="6"/>
  <c r="G502" i="6"/>
  <c r="H502" i="6"/>
  <c r="I502" i="6"/>
  <c r="K502" i="6"/>
  <c r="J502" i="6" s="1"/>
  <c r="E503" i="6"/>
  <c r="F503" i="6"/>
  <c r="G503" i="6"/>
  <c r="H503" i="6"/>
  <c r="I503" i="6"/>
  <c r="K503" i="6"/>
  <c r="J503" i="6" s="1"/>
  <c r="E504" i="6"/>
  <c r="F504" i="6"/>
  <c r="G504" i="6"/>
  <c r="H504" i="6"/>
  <c r="I504" i="6"/>
  <c r="K504" i="6"/>
  <c r="J504" i="6" s="1"/>
  <c r="E505" i="6"/>
  <c r="F505" i="6"/>
  <c r="G505" i="6"/>
  <c r="H505" i="6"/>
  <c r="I505" i="6"/>
  <c r="K505" i="6"/>
  <c r="J505" i="6" s="1"/>
  <c r="E506" i="6"/>
  <c r="F506" i="6"/>
  <c r="G506" i="6"/>
  <c r="H506" i="6"/>
  <c r="I506" i="6"/>
  <c r="K506" i="6"/>
  <c r="J506" i="6" s="1"/>
  <c r="E507" i="6"/>
  <c r="F507" i="6"/>
  <c r="G507" i="6"/>
  <c r="H507" i="6"/>
  <c r="I507" i="6"/>
  <c r="K507" i="6"/>
  <c r="J507" i="6" s="1"/>
  <c r="K2" i="6"/>
  <c r="I2" i="6"/>
  <c r="H2" i="6"/>
  <c r="G2" i="6"/>
  <c r="F2" i="6"/>
  <c r="E4" i="14"/>
  <c r="F4" i="14"/>
  <c r="G6" i="14"/>
  <c r="H6" i="14" s="1"/>
  <c r="G24" i="14"/>
  <c r="H24" i="14" s="1"/>
  <c r="G33" i="14"/>
  <c r="H33" i="14" s="1"/>
  <c r="G34" i="14"/>
  <c r="H34" i="14" s="1"/>
  <c r="G50" i="14"/>
  <c r="H50" i="14" s="1"/>
  <c r="G54" i="14"/>
  <c r="H54" i="14" s="1"/>
  <c r="G59" i="14"/>
  <c r="H59" i="14" s="1"/>
  <c r="G68" i="14"/>
  <c r="H68" i="14" s="1"/>
  <c r="G72" i="14"/>
  <c r="H72" i="14" s="1"/>
  <c r="G73" i="14"/>
  <c r="H73" i="14" s="1"/>
  <c r="G74" i="14"/>
  <c r="H74" i="14" s="1"/>
  <c r="G75" i="14"/>
  <c r="H75" i="14" s="1"/>
  <c r="G76" i="14"/>
  <c r="H76" i="14" s="1"/>
  <c r="G77" i="14"/>
  <c r="H77" i="14" s="1"/>
  <c r="G78" i="14"/>
  <c r="H78" i="14" s="1"/>
  <c r="G79" i="14"/>
  <c r="H79" i="14" s="1"/>
  <c r="G80" i="14"/>
  <c r="H80" i="14" s="1"/>
  <c r="G81" i="14"/>
  <c r="H81" i="14" s="1"/>
  <c r="G82" i="14"/>
  <c r="H82" i="14" s="1"/>
  <c r="G83" i="14"/>
  <c r="H83" i="14" s="1"/>
  <c r="E38" i="14"/>
  <c r="F38" i="14"/>
  <c r="E39" i="14"/>
  <c r="F39" i="14"/>
  <c r="E40" i="14"/>
  <c r="F40" i="14"/>
  <c r="E41" i="14"/>
  <c r="F41" i="14"/>
  <c r="E42" i="14"/>
  <c r="F42" i="14"/>
  <c r="E43" i="14"/>
  <c r="F43" i="14"/>
  <c r="E44" i="14"/>
  <c r="F44" i="14"/>
  <c r="E45" i="14"/>
  <c r="F45" i="14"/>
  <c r="E46" i="14"/>
  <c r="F46" i="14"/>
  <c r="E47" i="14"/>
  <c r="F47" i="14"/>
  <c r="E48" i="14"/>
  <c r="F48" i="14"/>
  <c r="E49" i="14"/>
  <c r="F49" i="14"/>
  <c r="E50" i="14"/>
  <c r="F50" i="14"/>
  <c r="E51" i="14"/>
  <c r="F51" i="14"/>
  <c r="E52" i="14"/>
  <c r="F52" i="14"/>
  <c r="E53" i="14"/>
  <c r="F53" i="14"/>
  <c r="E54" i="14"/>
  <c r="F54" i="14"/>
  <c r="E55" i="14"/>
  <c r="F55" i="14"/>
  <c r="E56" i="14"/>
  <c r="F56" i="14"/>
  <c r="E57" i="14"/>
  <c r="F57" i="14"/>
  <c r="E58" i="14"/>
  <c r="F58" i="14"/>
  <c r="E59" i="14"/>
  <c r="F59" i="14"/>
  <c r="E60" i="14"/>
  <c r="F60" i="14"/>
  <c r="E61" i="14"/>
  <c r="F61" i="14"/>
  <c r="E62" i="14"/>
  <c r="F62" i="14"/>
  <c r="E63" i="14"/>
  <c r="F63" i="14"/>
  <c r="E64" i="14"/>
  <c r="F64" i="14"/>
  <c r="E65" i="14"/>
  <c r="F65" i="14"/>
  <c r="E66" i="14"/>
  <c r="F66" i="14"/>
  <c r="E67" i="14"/>
  <c r="F67" i="14"/>
  <c r="E68" i="14"/>
  <c r="F68" i="14"/>
  <c r="E69" i="14"/>
  <c r="F69" i="14"/>
  <c r="E70" i="14"/>
  <c r="F70" i="14"/>
  <c r="E71" i="14"/>
  <c r="F71" i="14"/>
  <c r="E72" i="14"/>
  <c r="F72" i="14"/>
  <c r="E73" i="14"/>
  <c r="F73" i="14"/>
  <c r="E74" i="14"/>
  <c r="F74" i="14"/>
  <c r="E75" i="14"/>
  <c r="F75" i="14"/>
  <c r="E76" i="14"/>
  <c r="F76" i="14"/>
  <c r="E77" i="14"/>
  <c r="F77" i="14"/>
  <c r="E78" i="14"/>
  <c r="F78" i="14"/>
  <c r="E79" i="14"/>
  <c r="F79" i="14"/>
  <c r="E80" i="14"/>
  <c r="F80" i="14"/>
  <c r="E81" i="14"/>
  <c r="F81" i="14"/>
  <c r="E82" i="14"/>
  <c r="F82" i="14"/>
  <c r="E83" i="14"/>
  <c r="F83" i="14"/>
  <c r="E37" i="14"/>
  <c r="F37" i="14"/>
  <c r="E5" i="14"/>
  <c r="F5" i="14"/>
  <c r="E6" i="14"/>
  <c r="F6" i="14"/>
  <c r="E7" i="14"/>
  <c r="F7" i="14"/>
  <c r="E8" i="14"/>
  <c r="F8" i="14"/>
  <c r="E9" i="14"/>
  <c r="F9" i="14"/>
  <c r="E10" i="14"/>
  <c r="F10" i="14"/>
  <c r="E11" i="14"/>
  <c r="F11" i="14"/>
  <c r="E12" i="14"/>
  <c r="F12" i="14"/>
  <c r="E13" i="14"/>
  <c r="F13" i="14"/>
  <c r="E14" i="14"/>
  <c r="F14" i="14"/>
  <c r="E15" i="14"/>
  <c r="F15" i="14"/>
  <c r="E16" i="14"/>
  <c r="F16" i="14"/>
  <c r="E17" i="14"/>
  <c r="F17" i="14"/>
  <c r="E18" i="14"/>
  <c r="F18" i="14"/>
  <c r="E19" i="14"/>
  <c r="F19" i="14"/>
  <c r="E20" i="14"/>
  <c r="F20" i="14"/>
  <c r="E21" i="14"/>
  <c r="F21" i="14"/>
  <c r="E22" i="14"/>
  <c r="F22" i="14"/>
  <c r="E23" i="14"/>
  <c r="F23" i="14"/>
  <c r="E24" i="14"/>
  <c r="F24" i="14"/>
  <c r="E25" i="14"/>
  <c r="F25" i="14"/>
  <c r="E26" i="14"/>
  <c r="F26" i="14"/>
  <c r="E27" i="14"/>
  <c r="F27" i="14"/>
  <c r="E28" i="14"/>
  <c r="F28" i="14"/>
  <c r="E29" i="14"/>
  <c r="F29" i="14"/>
  <c r="E30" i="14"/>
  <c r="F30" i="14"/>
  <c r="G30" i="14" s="1"/>
  <c r="E31" i="14"/>
  <c r="F31" i="14"/>
  <c r="E32" i="14"/>
  <c r="F32" i="14"/>
  <c r="E33" i="14"/>
  <c r="F33" i="14"/>
  <c r="E34" i="14"/>
  <c r="F34" i="14"/>
  <c r="E35" i="14"/>
  <c r="F35" i="14"/>
  <c r="E36" i="14"/>
  <c r="F36" i="14"/>
  <c r="G48" i="14" l="1"/>
  <c r="G39" i="14"/>
  <c r="G28" i="14"/>
  <c r="G69" i="14"/>
  <c r="G63" i="14"/>
  <c r="G16" i="14"/>
  <c r="G57" i="14"/>
  <c r="G32" i="14"/>
  <c r="G31" i="14"/>
  <c r="G29" i="14"/>
  <c r="G26" i="14"/>
  <c r="G11" i="14"/>
  <c r="G8" i="14"/>
  <c r="G7" i="14"/>
  <c r="G46" i="14"/>
  <c r="G45" i="14"/>
  <c r="G65" i="14"/>
  <c r="G64" i="14"/>
  <c r="G49" i="14"/>
  <c r="G42" i="14"/>
  <c r="G58" i="14"/>
  <c r="G44" i="14"/>
  <c r="G62" i="14"/>
  <c r="G41" i="14"/>
  <c r="G53" i="14"/>
  <c r="G61" i="14"/>
  <c r="G47" i="14"/>
  <c r="G27" i="14"/>
  <c r="G23" i="14"/>
  <c r="G14" i="14"/>
  <c r="G52" i="14"/>
  <c r="G12" i="14"/>
  <c r="G38" i="14"/>
  <c r="G19" i="14"/>
  <c r="G25" i="14"/>
  <c r="G22" i="14"/>
  <c r="G10" i="14"/>
  <c r="G55" i="14"/>
  <c r="G21" i="14"/>
  <c r="G20" i="14"/>
  <c r="G66" i="14"/>
  <c r="G9" i="14"/>
  <c r="G71" i="14"/>
  <c r="G51" i="14"/>
  <c r="G15" i="14"/>
  <c r="G13" i="14"/>
  <c r="G70" i="14"/>
  <c r="G43" i="14"/>
  <c r="G40" i="14"/>
  <c r="G67" i="14"/>
  <c r="G5" i="14"/>
  <c r="G60" i="14"/>
  <c r="G56" i="14"/>
  <c r="G4" i="14"/>
  <c r="G35" i="14"/>
  <c r="G18" i="14"/>
  <c r="G17" i="14"/>
  <c r="G36" i="14"/>
  <c r="G37" i="14"/>
  <c r="H37" i="14" s="1"/>
  <c r="H48" i="14" l="1"/>
  <c r="H39" i="14"/>
  <c r="H30" i="14"/>
  <c r="H63" i="14"/>
  <c r="H69" i="14"/>
  <c r="H28" i="14"/>
  <c r="H16" i="14"/>
  <c r="H57" i="14"/>
  <c r="H29" i="14"/>
  <c r="H26" i="14"/>
  <c r="H45" i="14"/>
  <c r="H46" i="14"/>
  <c r="H7" i="14"/>
  <c r="H8" i="14"/>
  <c r="H11" i="14"/>
  <c r="H42" i="14"/>
  <c r="H49" i="14"/>
  <c r="H64" i="14"/>
  <c r="H58" i="14"/>
  <c r="H44" i="14"/>
  <c r="H65" i="14"/>
  <c r="H41" i="14"/>
  <c r="H62" i="14"/>
  <c r="H53" i="14"/>
  <c r="H5" i="14"/>
  <c r="H61" i="14"/>
  <c r="H47" i="14"/>
  <c r="H31" i="14"/>
  <c r="H14" i="14"/>
  <c r="H52" i="14"/>
  <c r="H23" i="14"/>
  <c r="H38" i="14"/>
  <c r="H12" i="14"/>
  <c r="H27" i="14"/>
  <c r="H19" i="14"/>
  <c r="H32" i="14"/>
  <c r="H10" i="14"/>
  <c r="H22" i="14"/>
  <c r="H55" i="14"/>
  <c r="H25" i="14"/>
  <c r="H66" i="14"/>
  <c r="H20" i="14"/>
  <c r="H9" i="14"/>
  <c r="H71" i="14"/>
  <c r="H51" i="14"/>
  <c r="H21" i="14"/>
  <c r="H13" i="14"/>
  <c r="H43" i="14"/>
  <c r="H40" i="14"/>
  <c r="H70" i="14"/>
  <c r="H15" i="14"/>
  <c r="H4" i="14"/>
  <c r="H36" i="14"/>
  <c r="H17" i="14"/>
  <c r="H18" i="14"/>
  <c r="H35" i="14"/>
  <c r="H56" i="14"/>
  <c r="H60" i="14"/>
  <c r="H67" i="14"/>
  <c r="K2" i="14" l="1"/>
  <c r="S85" i="19"/>
  <c r="R85" i="19"/>
  <c r="Q85" i="19"/>
  <c r="P85" i="19"/>
  <c r="O85" i="19"/>
  <c r="N85" i="19"/>
  <c r="M85" i="19"/>
  <c r="L85" i="19"/>
  <c r="K85" i="19"/>
  <c r="J85" i="19"/>
  <c r="H85" i="19"/>
  <c r="G85" i="19"/>
  <c r="F85" i="19"/>
  <c r="D508" i="6" l="1"/>
  <c r="C508" i="6"/>
  <c r="B508" i="6"/>
  <c r="A508" i="6"/>
  <c r="D507" i="6"/>
  <c r="C507" i="6"/>
  <c r="B507" i="6"/>
  <c r="A507" i="6"/>
  <c r="D506" i="6"/>
  <c r="C506" i="6"/>
  <c r="B506" i="6"/>
  <c r="A506" i="6"/>
  <c r="D505" i="6"/>
  <c r="C505" i="6"/>
  <c r="B505" i="6"/>
  <c r="A505" i="6"/>
  <c r="D504" i="6"/>
  <c r="C504" i="6"/>
  <c r="B504" i="6"/>
  <c r="A504" i="6"/>
  <c r="D503" i="6"/>
  <c r="C503" i="6"/>
  <c r="B503" i="6"/>
  <c r="A503" i="6"/>
  <c r="D502" i="6"/>
  <c r="C502" i="6"/>
  <c r="B502" i="6"/>
  <c r="A502" i="6"/>
  <c r="D501" i="6"/>
  <c r="C501" i="6"/>
  <c r="B501" i="6"/>
  <c r="A501" i="6"/>
  <c r="D500" i="6"/>
  <c r="C500" i="6"/>
  <c r="B500" i="6"/>
  <c r="A500" i="6"/>
  <c r="D499" i="6"/>
  <c r="C499" i="6"/>
  <c r="B499" i="6"/>
  <c r="A499" i="6"/>
  <c r="D498" i="6"/>
  <c r="C498" i="6"/>
  <c r="B498" i="6"/>
  <c r="A498" i="6"/>
  <c r="D497" i="6"/>
  <c r="C497" i="6"/>
  <c r="B497" i="6"/>
  <c r="A497" i="6"/>
  <c r="D496" i="6"/>
  <c r="C496" i="6"/>
  <c r="B496" i="6"/>
  <c r="A496" i="6"/>
  <c r="D495" i="6"/>
  <c r="C495" i="6"/>
  <c r="B495" i="6"/>
  <c r="A495" i="6"/>
  <c r="D494" i="6"/>
  <c r="C494" i="6"/>
  <c r="B494" i="6"/>
  <c r="A494" i="6"/>
  <c r="D493" i="6"/>
  <c r="C493" i="6"/>
  <c r="B493" i="6"/>
  <c r="A493" i="6"/>
  <c r="D492" i="6"/>
  <c r="C492" i="6"/>
  <c r="B492" i="6"/>
  <c r="A492" i="6"/>
  <c r="D491" i="6"/>
  <c r="C491" i="6"/>
  <c r="B491" i="6"/>
  <c r="A491" i="6"/>
  <c r="D490" i="6"/>
  <c r="C490" i="6"/>
  <c r="B490" i="6"/>
  <c r="A490" i="6"/>
  <c r="D489" i="6"/>
  <c r="C489" i="6"/>
  <c r="B489" i="6"/>
  <c r="A489" i="6"/>
  <c r="D488" i="6"/>
  <c r="C488" i="6"/>
  <c r="B488" i="6"/>
  <c r="A488" i="6"/>
  <c r="D487" i="6"/>
  <c r="C487" i="6"/>
  <c r="B487" i="6"/>
  <c r="A487" i="6"/>
  <c r="D486" i="6"/>
  <c r="C486" i="6"/>
  <c r="B486" i="6"/>
  <c r="A486" i="6"/>
  <c r="D485" i="6"/>
  <c r="C485" i="6"/>
  <c r="B485" i="6"/>
  <c r="A485" i="6"/>
  <c r="D484" i="6"/>
  <c r="C484" i="6"/>
  <c r="B484" i="6"/>
  <c r="A484" i="6"/>
  <c r="D483" i="6"/>
  <c r="C483" i="6"/>
  <c r="B483" i="6"/>
  <c r="A483" i="6"/>
  <c r="D482" i="6"/>
  <c r="C482" i="6"/>
  <c r="B482" i="6"/>
  <c r="A482" i="6"/>
  <c r="D481" i="6"/>
  <c r="C481" i="6"/>
  <c r="B481" i="6"/>
  <c r="A481" i="6"/>
  <c r="D480" i="6"/>
  <c r="C480" i="6"/>
  <c r="B480" i="6"/>
  <c r="A480" i="6"/>
  <c r="D479" i="6"/>
  <c r="C479" i="6"/>
  <c r="B479" i="6"/>
  <c r="A479" i="6"/>
  <c r="D478" i="6"/>
  <c r="C478" i="6"/>
  <c r="B478" i="6"/>
  <c r="A478" i="6"/>
  <c r="D477" i="6"/>
  <c r="C477" i="6"/>
  <c r="B477" i="6"/>
  <c r="A477" i="6"/>
  <c r="D476" i="6"/>
  <c r="C476" i="6"/>
  <c r="B476" i="6"/>
  <c r="A476" i="6"/>
  <c r="D475" i="6"/>
  <c r="C475" i="6"/>
  <c r="B475" i="6"/>
  <c r="A475" i="6"/>
  <c r="D474" i="6"/>
  <c r="C474" i="6"/>
  <c r="B474" i="6"/>
  <c r="A474" i="6"/>
  <c r="D473" i="6"/>
  <c r="C473" i="6"/>
  <c r="B473" i="6"/>
  <c r="A473" i="6"/>
  <c r="D472" i="6"/>
  <c r="C472" i="6"/>
  <c r="B472" i="6"/>
  <c r="A472" i="6"/>
  <c r="D471" i="6"/>
  <c r="C471" i="6"/>
  <c r="B471" i="6"/>
  <c r="A471" i="6"/>
  <c r="D470" i="6"/>
  <c r="C470" i="6"/>
  <c r="B470" i="6"/>
  <c r="A470" i="6"/>
  <c r="D469" i="6"/>
  <c r="C469" i="6"/>
  <c r="B469" i="6"/>
  <c r="A469" i="6"/>
  <c r="D468" i="6"/>
  <c r="C468" i="6"/>
  <c r="B468" i="6"/>
  <c r="A468" i="6"/>
  <c r="D467" i="6"/>
  <c r="C467" i="6"/>
  <c r="B467" i="6"/>
  <c r="A467" i="6"/>
  <c r="D466" i="6"/>
  <c r="C466" i="6"/>
  <c r="B466" i="6"/>
  <c r="A466" i="6"/>
  <c r="D465" i="6"/>
  <c r="C465" i="6"/>
  <c r="B465" i="6"/>
  <c r="A465" i="6"/>
  <c r="D464" i="6"/>
  <c r="C464" i="6"/>
  <c r="B464" i="6"/>
  <c r="A464" i="6"/>
  <c r="D463" i="6"/>
  <c r="C463" i="6"/>
  <c r="B463" i="6"/>
  <c r="A463" i="6"/>
  <c r="D462" i="6"/>
  <c r="C462" i="6"/>
  <c r="B462" i="6"/>
  <c r="A462" i="6"/>
  <c r="D461" i="6"/>
  <c r="C461" i="6"/>
  <c r="B461" i="6"/>
  <c r="A461" i="6"/>
  <c r="D460" i="6"/>
  <c r="C460" i="6"/>
  <c r="B460" i="6"/>
  <c r="A460" i="6"/>
  <c r="D459" i="6"/>
  <c r="C459" i="6"/>
  <c r="B459" i="6"/>
  <c r="A459" i="6"/>
  <c r="D458" i="6"/>
  <c r="C458" i="6"/>
  <c r="B458" i="6"/>
  <c r="A458" i="6"/>
  <c r="D457" i="6"/>
  <c r="C457" i="6"/>
  <c r="B457" i="6"/>
  <c r="A457" i="6"/>
  <c r="D456" i="6"/>
  <c r="C456" i="6"/>
  <c r="B456" i="6"/>
  <c r="A456" i="6"/>
  <c r="D455" i="6"/>
  <c r="C455" i="6"/>
  <c r="B455" i="6"/>
  <c r="A455" i="6"/>
  <c r="D454" i="6"/>
  <c r="C454" i="6"/>
  <c r="B454" i="6"/>
  <c r="A454" i="6"/>
  <c r="D453" i="6"/>
  <c r="C453" i="6"/>
  <c r="B453" i="6"/>
  <c r="A453" i="6"/>
  <c r="D452" i="6"/>
  <c r="C452" i="6"/>
  <c r="B452" i="6"/>
  <c r="A452" i="6"/>
  <c r="D451" i="6"/>
  <c r="C451" i="6"/>
  <c r="B451" i="6"/>
  <c r="A451" i="6"/>
  <c r="D450" i="6"/>
  <c r="C450" i="6"/>
  <c r="B450" i="6"/>
  <c r="A450" i="6"/>
  <c r="D449" i="6"/>
  <c r="C449" i="6"/>
  <c r="B449" i="6"/>
  <c r="A449" i="6"/>
  <c r="D448" i="6"/>
  <c r="C448" i="6"/>
  <c r="B448" i="6"/>
  <c r="A448" i="6"/>
  <c r="D447" i="6"/>
  <c r="C447" i="6"/>
  <c r="B447" i="6"/>
  <c r="A447" i="6"/>
  <c r="D446" i="6"/>
  <c r="C446" i="6"/>
  <c r="B446" i="6"/>
  <c r="A446" i="6"/>
  <c r="D445" i="6"/>
  <c r="C445" i="6"/>
  <c r="B445" i="6"/>
  <c r="A445" i="6"/>
  <c r="D444" i="6"/>
  <c r="C444" i="6"/>
  <c r="B444" i="6"/>
  <c r="A444" i="6"/>
  <c r="D443" i="6"/>
  <c r="C443" i="6"/>
  <c r="B443" i="6"/>
  <c r="A443" i="6"/>
  <c r="D442" i="6"/>
  <c r="C442" i="6"/>
  <c r="B442" i="6"/>
  <c r="A442" i="6"/>
  <c r="D441" i="6"/>
  <c r="C441" i="6"/>
  <c r="B441" i="6"/>
  <c r="A441" i="6"/>
  <c r="D440" i="6"/>
  <c r="C440" i="6"/>
  <c r="B440" i="6"/>
  <c r="A440" i="6"/>
  <c r="D439" i="6"/>
  <c r="C439" i="6"/>
  <c r="B439" i="6"/>
  <c r="A439" i="6"/>
  <c r="D438" i="6"/>
  <c r="C438" i="6"/>
  <c r="B438" i="6"/>
  <c r="A438" i="6"/>
  <c r="D437" i="6"/>
  <c r="C437" i="6"/>
  <c r="B437" i="6"/>
  <c r="A437" i="6"/>
  <c r="D436" i="6"/>
  <c r="C436" i="6"/>
  <c r="B436" i="6"/>
  <c r="A436" i="6"/>
  <c r="D435" i="6"/>
  <c r="C435" i="6"/>
  <c r="B435" i="6"/>
  <c r="A435" i="6"/>
  <c r="D434" i="6"/>
  <c r="C434" i="6"/>
  <c r="B434" i="6"/>
  <c r="A434" i="6"/>
  <c r="D433" i="6"/>
  <c r="C433" i="6"/>
  <c r="B433" i="6"/>
  <c r="A433" i="6"/>
  <c r="D432" i="6"/>
  <c r="C432" i="6"/>
  <c r="B432" i="6"/>
  <c r="A432" i="6"/>
  <c r="D431" i="6"/>
  <c r="C431" i="6"/>
  <c r="B431" i="6"/>
  <c r="A431" i="6"/>
  <c r="D430" i="6"/>
  <c r="C430" i="6"/>
  <c r="B430" i="6"/>
  <c r="A430" i="6"/>
  <c r="D429" i="6"/>
  <c r="C429" i="6"/>
  <c r="B429" i="6"/>
  <c r="A429" i="6"/>
  <c r="D428" i="6"/>
  <c r="C428" i="6"/>
  <c r="B428" i="6"/>
  <c r="A428" i="6"/>
  <c r="D427" i="6"/>
  <c r="C427" i="6"/>
  <c r="B427" i="6"/>
  <c r="A427" i="6"/>
  <c r="D426" i="6"/>
  <c r="C426" i="6"/>
  <c r="B426" i="6"/>
  <c r="A426" i="6"/>
  <c r="D425" i="6"/>
  <c r="C425" i="6"/>
  <c r="B425" i="6"/>
  <c r="A425" i="6"/>
  <c r="D424" i="6"/>
  <c r="C424" i="6"/>
  <c r="B424" i="6"/>
  <c r="A424" i="6"/>
  <c r="D423" i="6"/>
  <c r="C423" i="6"/>
  <c r="B423" i="6"/>
  <c r="A423" i="6"/>
  <c r="D422" i="6"/>
  <c r="C422" i="6"/>
  <c r="B422" i="6"/>
  <c r="A422" i="6"/>
  <c r="D421" i="6"/>
  <c r="C421" i="6"/>
  <c r="B421" i="6"/>
  <c r="A421" i="6"/>
  <c r="D420" i="6"/>
  <c r="C420" i="6"/>
  <c r="B420" i="6"/>
  <c r="A420" i="6"/>
  <c r="D419" i="6"/>
  <c r="C419" i="6"/>
  <c r="B419" i="6"/>
  <c r="A419" i="6"/>
  <c r="D418" i="6"/>
  <c r="C418" i="6"/>
  <c r="B418" i="6"/>
  <c r="A418" i="6"/>
  <c r="D417" i="6"/>
  <c r="C417" i="6"/>
  <c r="B417" i="6"/>
  <c r="A417" i="6"/>
  <c r="D416" i="6"/>
  <c r="C416" i="6"/>
  <c r="B416" i="6"/>
  <c r="A416" i="6"/>
  <c r="D415" i="6"/>
  <c r="C415" i="6"/>
  <c r="B415" i="6"/>
  <c r="A415" i="6"/>
  <c r="D414" i="6"/>
  <c r="C414" i="6"/>
  <c r="B414" i="6"/>
  <c r="A414" i="6"/>
  <c r="D413" i="6"/>
  <c r="C413" i="6"/>
  <c r="B413" i="6"/>
  <c r="A413" i="6"/>
  <c r="D412" i="6"/>
  <c r="C412" i="6"/>
  <c r="B412" i="6"/>
  <c r="A412" i="6"/>
  <c r="D411" i="6"/>
  <c r="C411" i="6"/>
  <c r="B411" i="6"/>
  <c r="A411" i="6"/>
  <c r="D410" i="6"/>
  <c r="C410" i="6"/>
  <c r="B410" i="6"/>
  <c r="A410" i="6"/>
  <c r="D409" i="6"/>
  <c r="C409" i="6"/>
  <c r="B409" i="6"/>
  <c r="A409" i="6"/>
  <c r="D408" i="6"/>
  <c r="C408" i="6"/>
  <c r="B408" i="6"/>
  <c r="A408" i="6"/>
  <c r="D407" i="6"/>
  <c r="C407" i="6"/>
  <c r="B407" i="6"/>
  <c r="A407" i="6"/>
  <c r="D406" i="6"/>
  <c r="C406" i="6"/>
  <c r="B406" i="6"/>
  <c r="A406" i="6"/>
  <c r="D405" i="6"/>
  <c r="C405" i="6"/>
  <c r="B405" i="6"/>
  <c r="A405" i="6"/>
  <c r="D404" i="6"/>
  <c r="C404" i="6"/>
  <c r="B404" i="6"/>
  <c r="A404" i="6"/>
  <c r="D403" i="6"/>
  <c r="C403" i="6"/>
  <c r="B403" i="6"/>
  <c r="A403" i="6"/>
  <c r="D402" i="6"/>
  <c r="C402" i="6"/>
  <c r="B402" i="6"/>
  <c r="A402" i="6"/>
  <c r="D401" i="6"/>
  <c r="C401" i="6"/>
  <c r="B401" i="6"/>
  <c r="A401" i="6"/>
  <c r="D400" i="6"/>
  <c r="C400" i="6"/>
  <c r="B400" i="6"/>
  <c r="A400" i="6"/>
  <c r="D399" i="6"/>
  <c r="C399" i="6"/>
  <c r="B399" i="6"/>
  <c r="A399" i="6"/>
  <c r="D398" i="6"/>
  <c r="C398" i="6"/>
  <c r="B398" i="6"/>
  <c r="A398" i="6"/>
  <c r="D397" i="6"/>
  <c r="C397" i="6"/>
  <c r="B397" i="6"/>
  <c r="A397" i="6"/>
  <c r="D396" i="6"/>
  <c r="C396" i="6"/>
  <c r="B396" i="6"/>
  <c r="A396" i="6"/>
  <c r="D395" i="6"/>
  <c r="C395" i="6"/>
  <c r="B395" i="6"/>
  <c r="A395" i="6"/>
  <c r="D394" i="6"/>
  <c r="C394" i="6"/>
  <c r="B394" i="6"/>
  <c r="A394" i="6"/>
  <c r="D393" i="6"/>
  <c r="C393" i="6"/>
  <c r="B393" i="6"/>
  <c r="A393" i="6"/>
  <c r="D392" i="6"/>
  <c r="C392" i="6"/>
  <c r="B392" i="6"/>
  <c r="A392" i="6"/>
  <c r="D391" i="6"/>
  <c r="C391" i="6"/>
  <c r="B391" i="6"/>
  <c r="A391" i="6"/>
  <c r="D390" i="6"/>
  <c r="C390" i="6"/>
  <c r="B390" i="6"/>
  <c r="A390" i="6"/>
  <c r="D389" i="6"/>
  <c r="C389" i="6"/>
  <c r="B389" i="6"/>
  <c r="A389" i="6"/>
  <c r="D388" i="6"/>
  <c r="C388" i="6"/>
  <c r="B388" i="6"/>
  <c r="A388" i="6"/>
  <c r="D387" i="6"/>
  <c r="C387" i="6"/>
  <c r="B387" i="6"/>
  <c r="A387" i="6"/>
  <c r="D386" i="6"/>
  <c r="C386" i="6"/>
  <c r="B386" i="6"/>
  <c r="A386" i="6"/>
  <c r="D385" i="6"/>
  <c r="C385" i="6"/>
  <c r="B385" i="6"/>
  <c r="A385" i="6"/>
  <c r="D384" i="6"/>
  <c r="C384" i="6"/>
  <c r="B384" i="6"/>
  <c r="A384" i="6"/>
  <c r="D383" i="6"/>
  <c r="C383" i="6"/>
  <c r="B383" i="6"/>
  <c r="A383" i="6"/>
  <c r="D382" i="6"/>
  <c r="C382" i="6"/>
  <c r="B382" i="6"/>
  <c r="A382" i="6"/>
  <c r="D381" i="6"/>
  <c r="C381" i="6"/>
  <c r="B381" i="6"/>
  <c r="A381" i="6"/>
  <c r="D380" i="6"/>
  <c r="C380" i="6"/>
  <c r="B380" i="6"/>
  <c r="A380" i="6"/>
  <c r="D379" i="6"/>
  <c r="C379" i="6"/>
  <c r="B379" i="6"/>
  <c r="A379" i="6"/>
  <c r="D378" i="6"/>
  <c r="C378" i="6"/>
  <c r="B378" i="6"/>
  <c r="A378" i="6"/>
  <c r="D377" i="6"/>
  <c r="C377" i="6"/>
  <c r="B377" i="6"/>
  <c r="A377" i="6"/>
  <c r="D376" i="6"/>
  <c r="C376" i="6"/>
  <c r="B376" i="6"/>
  <c r="A376" i="6"/>
  <c r="D375" i="6"/>
  <c r="C375" i="6"/>
  <c r="B375" i="6"/>
  <c r="A375" i="6"/>
  <c r="D374" i="6"/>
  <c r="C374" i="6"/>
  <c r="B374" i="6"/>
  <c r="A374" i="6"/>
  <c r="D373" i="6"/>
  <c r="C373" i="6"/>
  <c r="B373" i="6"/>
  <c r="A373" i="6"/>
  <c r="D372" i="6"/>
  <c r="C372" i="6"/>
  <c r="B372" i="6"/>
  <c r="A372" i="6"/>
  <c r="D371" i="6"/>
  <c r="C371" i="6"/>
  <c r="B371" i="6"/>
  <c r="A371" i="6"/>
  <c r="D370" i="6"/>
  <c r="C370" i="6"/>
  <c r="B370" i="6"/>
  <c r="A370" i="6"/>
  <c r="D369" i="6"/>
  <c r="C369" i="6"/>
  <c r="B369" i="6"/>
  <c r="A369" i="6"/>
  <c r="D368" i="6"/>
  <c r="C368" i="6"/>
  <c r="B368" i="6"/>
  <c r="A368" i="6"/>
  <c r="D367" i="6"/>
  <c r="C367" i="6"/>
  <c r="B367" i="6"/>
  <c r="A367" i="6"/>
  <c r="D366" i="6"/>
  <c r="C366" i="6"/>
  <c r="B366" i="6"/>
  <c r="A366" i="6"/>
  <c r="D365" i="6"/>
  <c r="C365" i="6"/>
  <c r="B365" i="6"/>
  <c r="A365" i="6"/>
  <c r="D364" i="6"/>
  <c r="C364" i="6"/>
  <c r="B364" i="6"/>
  <c r="A364" i="6"/>
  <c r="D363" i="6"/>
  <c r="C363" i="6"/>
  <c r="B363" i="6"/>
  <c r="A363" i="6"/>
  <c r="D362" i="6"/>
  <c r="C362" i="6"/>
  <c r="B362" i="6"/>
  <c r="A362" i="6"/>
  <c r="D361" i="6"/>
  <c r="C361" i="6"/>
  <c r="B361" i="6"/>
  <c r="A361" i="6"/>
  <c r="D360" i="6"/>
  <c r="C360" i="6"/>
  <c r="B360" i="6"/>
  <c r="A360" i="6"/>
  <c r="D359" i="6"/>
  <c r="C359" i="6"/>
  <c r="B359" i="6"/>
  <c r="A359" i="6"/>
  <c r="D358" i="6"/>
  <c r="C358" i="6"/>
  <c r="B358" i="6"/>
  <c r="A358" i="6"/>
  <c r="D357" i="6"/>
  <c r="C357" i="6"/>
  <c r="B357" i="6"/>
  <c r="A357" i="6"/>
  <c r="D356" i="6"/>
  <c r="C356" i="6"/>
  <c r="B356" i="6"/>
  <c r="A356" i="6"/>
  <c r="D355" i="6"/>
  <c r="C355" i="6"/>
  <c r="B355" i="6"/>
  <c r="A355" i="6"/>
  <c r="D354" i="6"/>
  <c r="C354" i="6"/>
  <c r="B354" i="6"/>
  <c r="A354" i="6"/>
  <c r="D353" i="6"/>
  <c r="C353" i="6"/>
  <c r="B353" i="6"/>
  <c r="A353" i="6"/>
  <c r="D352" i="6"/>
  <c r="C352" i="6"/>
  <c r="B352" i="6"/>
  <c r="A352" i="6"/>
  <c r="D351" i="6"/>
  <c r="C351" i="6"/>
  <c r="B351" i="6"/>
  <c r="A351" i="6"/>
  <c r="D350" i="6"/>
  <c r="C350" i="6"/>
  <c r="B350" i="6"/>
  <c r="A350" i="6"/>
  <c r="D349" i="6"/>
  <c r="C349" i="6"/>
  <c r="B349" i="6"/>
  <c r="A349" i="6"/>
  <c r="D348" i="6"/>
  <c r="C348" i="6"/>
  <c r="B348" i="6"/>
  <c r="A348" i="6"/>
  <c r="D347" i="6"/>
  <c r="C347" i="6"/>
  <c r="B347" i="6"/>
  <c r="A347" i="6"/>
  <c r="D346" i="6"/>
  <c r="C346" i="6"/>
  <c r="B346" i="6"/>
  <c r="A346" i="6"/>
  <c r="D345" i="6"/>
  <c r="C345" i="6"/>
  <c r="B345" i="6"/>
  <c r="A345" i="6"/>
  <c r="D344" i="6"/>
  <c r="C344" i="6"/>
  <c r="B344" i="6"/>
  <c r="A344" i="6"/>
  <c r="D343" i="6"/>
  <c r="C343" i="6"/>
  <c r="B343" i="6"/>
  <c r="A343" i="6"/>
  <c r="D342" i="6"/>
  <c r="C342" i="6"/>
  <c r="B342" i="6"/>
  <c r="A342" i="6"/>
  <c r="D341" i="6"/>
  <c r="C341" i="6"/>
  <c r="B341" i="6"/>
  <c r="A341" i="6"/>
  <c r="D340" i="6"/>
  <c r="C340" i="6"/>
  <c r="B340" i="6"/>
  <c r="A340" i="6"/>
  <c r="D339" i="6"/>
  <c r="C339" i="6"/>
  <c r="B339" i="6"/>
  <c r="A339" i="6"/>
  <c r="D338" i="6"/>
  <c r="C338" i="6"/>
  <c r="B338" i="6"/>
  <c r="A338" i="6"/>
  <c r="D337" i="6"/>
  <c r="C337" i="6"/>
  <c r="B337" i="6"/>
  <c r="A337" i="6"/>
  <c r="D336" i="6"/>
  <c r="C336" i="6"/>
  <c r="B336" i="6"/>
  <c r="A336" i="6"/>
  <c r="D335" i="6"/>
  <c r="C335" i="6"/>
  <c r="B335" i="6"/>
  <c r="A335" i="6"/>
  <c r="D334" i="6"/>
  <c r="C334" i="6"/>
  <c r="B334" i="6"/>
  <c r="A334" i="6"/>
  <c r="D333" i="6"/>
  <c r="C333" i="6"/>
  <c r="B333" i="6"/>
  <c r="A333" i="6"/>
  <c r="D332" i="6"/>
  <c r="C332" i="6"/>
  <c r="B332" i="6"/>
  <c r="A332" i="6"/>
  <c r="D331" i="6"/>
  <c r="C331" i="6"/>
  <c r="B331" i="6"/>
  <c r="A331" i="6"/>
  <c r="D330" i="6"/>
  <c r="C330" i="6"/>
  <c r="B330" i="6"/>
  <c r="A330" i="6"/>
  <c r="D329" i="6"/>
  <c r="C329" i="6"/>
  <c r="B329" i="6"/>
  <c r="A329" i="6"/>
  <c r="D328" i="6"/>
  <c r="C328" i="6"/>
  <c r="B328" i="6"/>
  <c r="A328" i="6"/>
  <c r="D327" i="6"/>
  <c r="C327" i="6"/>
  <c r="B327" i="6"/>
  <c r="A327" i="6"/>
  <c r="D326" i="6"/>
  <c r="C326" i="6"/>
  <c r="B326" i="6"/>
  <c r="A326" i="6"/>
  <c r="D325" i="6"/>
  <c r="C325" i="6"/>
  <c r="B325" i="6"/>
  <c r="A325" i="6"/>
  <c r="D324" i="6"/>
  <c r="C324" i="6"/>
  <c r="B324" i="6"/>
  <c r="A324" i="6"/>
  <c r="D323" i="6"/>
  <c r="C323" i="6"/>
  <c r="B323" i="6"/>
  <c r="A323" i="6"/>
  <c r="D322" i="6"/>
  <c r="C322" i="6"/>
  <c r="B322" i="6"/>
  <c r="A322" i="6"/>
  <c r="D321" i="6"/>
  <c r="C321" i="6"/>
  <c r="B321" i="6"/>
  <c r="A321" i="6"/>
  <c r="D320" i="6"/>
  <c r="C320" i="6"/>
  <c r="B320" i="6"/>
  <c r="A320" i="6"/>
  <c r="D319" i="6"/>
  <c r="C319" i="6"/>
  <c r="B319" i="6"/>
  <c r="A319" i="6"/>
  <c r="D318" i="6"/>
  <c r="C318" i="6"/>
  <c r="B318" i="6"/>
  <c r="A318" i="6"/>
  <c r="D317" i="6"/>
  <c r="C317" i="6"/>
  <c r="B317" i="6"/>
  <c r="A317" i="6"/>
  <c r="D316" i="6"/>
  <c r="C316" i="6"/>
  <c r="B316" i="6"/>
  <c r="A316" i="6"/>
  <c r="D315" i="6"/>
  <c r="C315" i="6"/>
  <c r="B315" i="6"/>
  <c r="A315" i="6"/>
  <c r="D314" i="6"/>
  <c r="C314" i="6"/>
  <c r="B314" i="6"/>
  <c r="A314" i="6"/>
  <c r="D313" i="6"/>
  <c r="C313" i="6"/>
  <c r="B313" i="6"/>
  <c r="A313" i="6"/>
  <c r="D312" i="6"/>
  <c r="C312" i="6"/>
  <c r="B312" i="6"/>
  <c r="A312" i="6"/>
  <c r="D311" i="6"/>
  <c r="C311" i="6"/>
  <c r="B311" i="6"/>
  <c r="A311" i="6"/>
  <c r="D310" i="6"/>
  <c r="C310" i="6"/>
  <c r="B310" i="6"/>
  <c r="A310" i="6"/>
  <c r="D309" i="6"/>
  <c r="C309" i="6"/>
  <c r="B309" i="6"/>
  <c r="A309" i="6"/>
  <c r="D308" i="6"/>
  <c r="C308" i="6"/>
  <c r="B308" i="6"/>
  <c r="A308" i="6"/>
  <c r="D307" i="6"/>
  <c r="C307" i="6"/>
  <c r="B307" i="6"/>
  <c r="A307" i="6"/>
  <c r="D306" i="6"/>
  <c r="C306" i="6"/>
  <c r="B306" i="6"/>
  <c r="A306" i="6"/>
  <c r="D305" i="6"/>
  <c r="C305" i="6"/>
  <c r="B305" i="6"/>
  <c r="A305" i="6"/>
  <c r="D304" i="6"/>
  <c r="C304" i="6"/>
  <c r="B304" i="6"/>
  <c r="A304" i="6"/>
  <c r="D303" i="6"/>
  <c r="C303" i="6"/>
  <c r="B303" i="6"/>
  <c r="A303" i="6"/>
  <c r="D302" i="6"/>
  <c r="C302" i="6"/>
  <c r="B302" i="6"/>
  <c r="A302" i="6"/>
  <c r="D301" i="6"/>
  <c r="C301" i="6"/>
  <c r="B301" i="6"/>
  <c r="A301" i="6"/>
  <c r="D300" i="6"/>
  <c r="C300" i="6"/>
  <c r="B300" i="6"/>
  <c r="A300" i="6"/>
  <c r="D299" i="6"/>
  <c r="C299" i="6"/>
  <c r="B299" i="6"/>
  <c r="A299" i="6"/>
  <c r="D298" i="6"/>
  <c r="C298" i="6"/>
  <c r="B298" i="6"/>
  <c r="A298" i="6"/>
  <c r="D297" i="6"/>
  <c r="C297" i="6"/>
  <c r="B297" i="6"/>
  <c r="A297" i="6"/>
  <c r="D296" i="6"/>
  <c r="C296" i="6"/>
  <c r="B296" i="6"/>
  <c r="A296" i="6"/>
  <c r="D295" i="6"/>
  <c r="C295" i="6"/>
  <c r="B295" i="6"/>
  <c r="A295" i="6"/>
  <c r="D294" i="6"/>
  <c r="C294" i="6"/>
  <c r="B294" i="6"/>
  <c r="A294" i="6"/>
  <c r="D293" i="6"/>
  <c r="C293" i="6"/>
  <c r="B293" i="6"/>
  <c r="A293" i="6"/>
  <c r="D292" i="6"/>
  <c r="C292" i="6"/>
  <c r="B292" i="6"/>
  <c r="A292" i="6"/>
  <c r="D291" i="6"/>
  <c r="C291" i="6"/>
  <c r="B291" i="6"/>
  <c r="A291" i="6"/>
  <c r="D290" i="6"/>
  <c r="C290" i="6"/>
  <c r="B290" i="6"/>
  <c r="A290" i="6"/>
  <c r="D289" i="6"/>
  <c r="C289" i="6"/>
  <c r="B289" i="6"/>
  <c r="A289" i="6"/>
  <c r="D288" i="6"/>
  <c r="C288" i="6"/>
  <c r="B288" i="6"/>
  <c r="A288" i="6"/>
  <c r="D287" i="6"/>
  <c r="C287" i="6"/>
  <c r="B287" i="6"/>
  <c r="A287" i="6"/>
  <c r="D286" i="6"/>
  <c r="C286" i="6"/>
  <c r="B286" i="6"/>
  <c r="A286" i="6"/>
  <c r="D285" i="6"/>
  <c r="C285" i="6"/>
  <c r="B285" i="6"/>
  <c r="A285" i="6"/>
  <c r="D284" i="6"/>
  <c r="C284" i="6"/>
  <c r="B284" i="6"/>
  <c r="A284" i="6"/>
  <c r="D283" i="6"/>
  <c r="C283" i="6"/>
  <c r="B283" i="6"/>
  <c r="A283" i="6"/>
  <c r="D282" i="6"/>
  <c r="C282" i="6"/>
  <c r="B282" i="6"/>
  <c r="A282" i="6"/>
  <c r="D281" i="6"/>
  <c r="C281" i="6"/>
  <c r="B281" i="6"/>
  <c r="A281" i="6"/>
  <c r="D280" i="6"/>
  <c r="C280" i="6"/>
  <c r="B280" i="6"/>
  <c r="A280" i="6"/>
  <c r="D279" i="6"/>
  <c r="C279" i="6"/>
  <c r="B279" i="6"/>
  <c r="A279" i="6"/>
  <c r="D278" i="6"/>
  <c r="C278" i="6"/>
  <c r="B278" i="6"/>
  <c r="A278" i="6"/>
  <c r="D277" i="6"/>
  <c r="C277" i="6"/>
  <c r="B277" i="6"/>
  <c r="A277" i="6"/>
  <c r="D276" i="6"/>
  <c r="C276" i="6"/>
  <c r="B276" i="6"/>
  <c r="A276" i="6"/>
  <c r="D275" i="6"/>
  <c r="C275" i="6"/>
  <c r="B275" i="6"/>
  <c r="A275" i="6"/>
  <c r="D274" i="6"/>
  <c r="C274" i="6"/>
  <c r="B274" i="6"/>
  <c r="A274" i="6"/>
  <c r="D273" i="6"/>
  <c r="C273" i="6"/>
  <c r="B273" i="6"/>
  <c r="A273" i="6"/>
  <c r="D272" i="6"/>
  <c r="C272" i="6"/>
  <c r="B272" i="6"/>
  <c r="A272" i="6"/>
  <c r="D271" i="6"/>
  <c r="C271" i="6"/>
  <c r="B271" i="6"/>
  <c r="A271" i="6"/>
  <c r="D270" i="6"/>
  <c r="C270" i="6"/>
  <c r="B270" i="6"/>
  <c r="A270" i="6"/>
  <c r="D269" i="6"/>
  <c r="C269" i="6"/>
  <c r="B269" i="6"/>
  <c r="A269" i="6"/>
  <c r="D268" i="6"/>
  <c r="C268" i="6"/>
  <c r="B268" i="6"/>
  <c r="A268" i="6"/>
  <c r="D267" i="6"/>
  <c r="C267" i="6"/>
  <c r="B267" i="6"/>
  <c r="A267" i="6"/>
  <c r="D266" i="6"/>
  <c r="C266" i="6"/>
  <c r="B266" i="6"/>
  <c r="A266" i="6"/>
  <c r="D265" i="6"/>
  <c r="C265" i="6"/>
  <c r="B265" i="6"/>
  <c r="A265" i="6"/>
  <c r="D264" i="6"/>
  <c r="C264" i="6"/>
  <c r="B264" i="6"/>
  <c r="A264" i="6"/>
  <c r="D263" i="6"/>
  <c r="C263" i="6"/>
  <c r="B263" i="6"/>
  <c r="A263" i="6"/>
  <c r="D262" i="6"/>
  <c r="C262" i="6"/>
  <c r="B262" i="6"/>
  <c r="A262" i="6"/>
  <c r="D261" i="6"/>
  <c r="C261" i="6"/>
  <c r="B261" i="6"/>
  <c r="A261" i="6"/>
  <c r="D260" i="6"/>
  <c r="C260" i="6"/>
  <c r="B260" i="6"/>
  <c r="A260" i="6"/>
  <c r="D259" i="6"/>
  <c r="C259" i="6"/>
  <c r="B259" i="6"/>
  <c r="A259" i="6"/>
  <c r="D258" i="6"/>
  <c r="C258" i="6"/>
  <c r="B258" i="6"/>
  <c r="A258" i="6"/>
  <c r="D257" i="6"/>
  <c r="C257" i="6"/>
  <c r="B257" i="6"/>
  <c r="A257" i="6"/>
  <c r="D256" i="6"/>
  <c r="C256" i="6"/>
  <c r="B256" i="6"/>
  <c r="A256" i="6"/>
  <c r="D255" i="6"/>
  <c r="C255" i="6"/>
  <c r="B255" i="6"/>
  <c r="A255" i="6"/>
  <c r="D254" i="6"/>
  <c r="C254" i="6"/>
  <c r="B254" i="6"/>
  <c r="A254" i="6"/>
  <c r="D253" i="6"/>
  <c r="C253" i="6"/>
  <c r="B253" i="6"/>
  <c r="A253" i="6"/>
  <c r="D252" i="6"/>
  <c r="C252" i="6"/>
  <c r="B252" i="6"/>
  <c r="A252" i="6"/>
  <c r="D251" i="6"/>
  <c r="C251" i="6"/>
  <c r="B251" i="6"/>
  <c r="A251" i="6"/>
  <c r="D250" i="6"/>
  <c r="C250" i="6"/>
  <c r="B250" i="6"/>
  <c r="A250" i="6"/>
  <c r="D249" i="6"/>
  <c r="C249" i="6"/>
  <c r="B249" i="6"/>
  <c r="A249" i="6"/>
  <c r="D248" i="6"/>
  <c r="C248" i="6"/>
  <c r="B248" i="6"/>
  <c r="A248" i="6"/>
  <c r="D247" i="6"/>
  <c r="C247" i="6"/>
  <c r="B247" i="6"/>
  <c r="A247" i="6"/>
  <c r="D246" i="6"/>
  <c r="C246" i="6"/>
  <c r="B246" i="6"/>
  <c r="A246" i="6"/>
  <c r="D245" i="6"/>
  <c r="C245" i="6"/>
  <c r="B245" i="6"/>
  <c r="A245" i="6"/>
  <c r="D244" i="6"/>
  <c r="C244" i="6"/>
  <c r="B244" i="6"/>
  <c r="A244" i="6"/>
  <c r="D243" i="6"/>
  <c r="C243" i="6"/>
  <c r="B243" i="6"/>
  <c r="A243" i="6"/>
  <c r="D242" i="6"/>
  <c r="C242" i="6"/>
  <c r="B242" i="6"/>
  <c r="A242" i="6"/>
  <c r="D241" i="6"/>
  <c r="C241" i="6"/>
  <c r="B241" i="6"/>
  <c r="A241" i="6"/>
  <c r="D240" i="6"/>
  <c r="C240" i="6"/>
  <c r="B240" i="6"/>
  <c r="A240" i="6"/>
  <c r="D239" i="6"/>
  <c r="C239" i="6"/>
  <c r="B239" i="6"/>
  <c r="A239" i="6"/>
  <c r="D238" i="6"/>
  <c r="C238" i="6"/>
  <c r="B238" i="6"/>
  <c r="A238" i="6"/>
  <c r="D237" i="6"/>
  <c r="C237" i="6"/>
  <c r="B237" i="6"/>
  <c r="A237" i="6"/>
  <c r="D236" i="6"/>
  <c r="C236" i="6"/>
  <c r="B236" i="6"/>
  <c r="A236" i="6"/>
  <c r="D235" i="6"/>
  <c r="C235" i="6"/>
  <c r="B235" i="6"/>
  <c r="A235" i="6"/>
  <c r="D234" i="6"/>
  <c r="C234" i="6"/>
  <c r="B234" i="6"/>
  <c r="A234" i="6"/>
  <c r="D233" i="6"/>
  <c r="C233" i="6"/>
  <c r="B233" i="6"/>
  <c r="A233" i="6"/>
  <c r="D232" i="6"/>
  <c r="C232" i="6"/>
  <c r="B232" i="6"/>
  <c r="A232" i="6"/>
  <c r="D231" i="6"/>
  <c r="C231" i="6"/>
  <c r="B231" i="6"/>
  <c r="A231" i="6"/>
  <c r="D230" i="6"/>
  <c r="C230" i="6"/>
  <c r="B230" i="6"/>
  <c r="A230" i="6"/>
  <c r="D229" i="6"/>
  <c r="C229" i="6"/>
  <c r="B229" i="6"/>
  <c r="A229" i="6"/>
  <c r="D228" i="6"/>
  <c r="C228" i="6"/>
  <c r="B228" i="6"/>
  <c r="A228" i="6"/>
  <c r="D227" i="6"/>
  <c r="C227" i="6"/>
  <c r="B227" i="6"/>
  <c r="A227" i="6"/>
  <c r="D226" i="6"/>
  <c r="C226" i="6"/>
  <c r="B226" i="6"/>
  <c r="A226" i="6"/>
  <c r="D225" i="6"/>
  <c r="C225" i="6"/>
  <c r="B225" i="6"/>
  <c r="A225" i="6"/>
  <c r="D224" i="6"/>
  <c r="C224" i="6"/>
  <c r="B224" i="6"/>
  <c r="A224" i="6"/>
  <c r="D223" i="6"/>
  <c r="C223" i="6"/>
  <c r="B223" i="6"/>
  <c r="A223" i="6"/>
  <c r="D222" i="6"/>
  <c r="C222" i="6"/>
  <c r="B222" i="6"/>
  <c r="A222" i="6"/>
  <c r="D221" i="6"/>
  <c r="C221" i="6"/>
  <c r="B221" i="6"/>
  <c r="A221" i="6"/>
  <c r="D220" i="6"/>
  <c r="C220" i="6"/>
  <c r="B220" i="6"/>
  <c r="A220" i="6"/>
  <c r="D219" i="6"/>
  <c r="C219" i="6"/>
  <c r="B219" i="6"/>
  <c r="A219" i="6"/>
  <c r="D218" i="6"/>
  <c r="C218" i="6"/>
  <c r="B218" i="6"/>
  <c r="A218" i="6"/>
  <c r="D217" i="6"/>
  <c r="C217" i="6"/>
  <c r="B217" i="6"/>
  <c r="A217" i="6"/>
  <c r="D216" i="6"/>
  <c r="C216" i="6"/>
  <c r="B216" i="6"/>
  <c r="A216" i="6"/>
  <c r="D215" i="6"/>
  <c r="C215" i="6"/>
  <c r="B215" i="6"/>
  <c r="A215" i="6"/>
  <c r="D214" i="6"/>
  <c r="C214" i="6"/>
  <c r="B214" i="6"/>
  <c r="A214" i="6"/>
  <c r="D213" i="6"/>
  <c r="C213" i="6"/>
  <c r="B213" i="6"/>
  <c r="A213" i="6"/>
  <c r="D212" i="6"/>
  <c r="C212" i="6"/>
  <c r="B212" i="6"/>
  <c r="A212" i="6"/>
  <c r="D211" i="6"/>
  <c r="C211" i="6"/>
  <c r="B211" i="6"/>
  <c r="A211" i="6"/>
  <c r="D210" i="6"/>
  <c r="C210" i="6"/>
  <c r="B210" i="6"/>
  <c r="A210" i="6"/>
  <c r="D209" i="6"/>
  <c r="C209" i="6"/>
  <c r="B209" i="6"/>
  <c r="A209" i="6"/>
  <c r="D208" i="6"/>
  <c r="C208" i="6"/>
  <c r="B208" i="6"/>
  <c r="A208" i="6"/>
  <c r="D207" i="6"/>
  <c r="C207" i="6"/>
  <c r="B207" i="6"/>
  <c r="A207" i="6"/>
  <c r="D206" i="6"/>
  <c r="C206" i="6"/>
  <c r="B206" i="6"/>
  <c r="A206" i="6"/>
  <c r="D205" i="6"/>
  <c r="C205" i="6"/>
  <c r="B205" i="6"/>
  <c r="A205" i="6"/>
  <c r="D204" i="6"/>
  <c r="C204" i="6"/>
  <c r="B204" i="6"/>
  <c r="A204" i="6"/>
  <c r="D203" i="6"/>
  <c r="C203" i="6"/>
  <c r="B203" i="6"/>
  <c r="A203" i="6"/>
  <c r="D202" i="6"/>
  <c r="C202" i="6"/>
  <c r="B202" i="6"/>
  <c r="A202" i="6"/>
  <c r="D201" i="6"/>
  <c r="C201" i="6"/>
  <c r="B201" i="6"/>
  <c r="A201" i="6"/>
  <c r="D200" i="6"/>
  <c r="C200" i="6"/>
  <c r="B200" i="6"/>
  <c r="A200" i="6"/>
  <c r="D199" i="6"/>
  <c r="C199" i="6"/>
  <c r="B199" i="6"/>
  <c r="A199" i="6"/>
  <c r="D198" i="6"/>
  <c r="C198" i="6"/>
  <c r="B198" i="6"/>
  <c r="A198" i="6"/>
  <c r="D197" i="6"/>
  <c r="C197" i="6"/>
  <c r="B197" i="6"/>
  <c r="A197" i="6"/>
  <c r="D196" i="6"/>
  <c r="C196" i="6"/>
  <c r="B196" i="6"/>
  <c r="A196" i="6"/>
  <c r="D195" i="6"/>
  <c r="C195" i="6"/>
  <c r="B195" i="6"/>
  <c r="A195" i="6"/>
  <c r="D194" i="6"/>
  <c r="C194" i="6"/>
  <c r="B194" i="6"/>
  <c r="A194" i="6"/>
  <c r="D193" i="6"/>
  <c r="C193" i="6"/>
  <c r="B193" i="6"/>
  <c r="A193" i="6"/>
  <c r="D192" i="6"/>
  <c r="C192" i="6"/>
  <c r="B192" i="6"/>
  <c r="A192" i="6"/>
  <c r="D191" i="6"/>
  <c r="C191" i="6"/>
  <c r="B191" i="6"/>
  <c r="A191" i="6"/>
  <c r="D190" i="6"/>
  <c r="C190" i="6"/>
  <c r="B190" i="6"/>
  <c r="A190" i="6"/>
  <c r="D189" i="6"/>
  <c r="C189" i="6"/>
  <c r="B189" i="6"/>
  <c r="A189" i="6"/>
  <c r="D188" i="6"/>
  <c r="C188" i="6"/>
  <c r="B188" i="6"/>
  <c r="A188" i="6"/>
  <c r="D187" i="6"/>
  <c r="C187" i="6"/>
  <c r="B187" i="6"/>
  <c r="A187" i="6"/>
  <c r="D186" i="6"/>
  <c r="C186" i="6"/>
  <c r="B186" i="6"/>
  <c r="A186" i="6"/>
  <c r="D185" i="6"/>
  <c r="C185" i="6"/>
  <c r="B185" i="6"/>
  <c r="A185" i="6"/>
  <c r="D184" i="6"/>
  <c r="C184" i="6"/>
  <c r="B184" i="6"/>
  <c r="A184" i="6"/>
  <c r="D183" i="6"/>
  <c r="C183" i="6"/>
  <c r="B183" i="6"/>
  <c r="A183" i="6"/>
  <c r="D182" i="6"/>
  <c r="C182" i="6"/>
  <c r="B182" i="6"/>
  <c r="A182" i="6"/>
  <c r="D181" i="6"/>
  <c r="C181" i="6"/>
  <c r="B181" i="6"/>
  <c r="A181" i="6"/>
  <c r="D180" i="6"/>
  <c r="C180" i="6"/>
  <c r="B180" i="6"/>
  <c r="A180" i="6"/>
  <c r="D179" i="6"/>
  <c r="C179" i="6"/>
  <c r="B179" i="6"/>
  <c r="A179" i="6"/>
  <c r="D178" i="6"/>
  <c r="C178" i="6"/>
  <c r="B178" i="6"/>
  <c r="A178" i="6"/>
  <c r="D177" i="6"/>
  <c r="C177" i="6"/>
  <c r="B177" i="6"/>
  <c r="A177" i="6"/>
  <c r="D176" i="6"/>
  <c r="C176" i="6"/>
  <c r="B176" i="6"/>
  <c r="A176" i="6"/>
  <c r="D175" i="6"/>
  <c r="C175" i="6"/>
  <c r="B175" i="6"/>
  <c r="A175" i="6"/>
  <c r="D174" i="6"/>
  <c r="C174" i="6"/>
  <c r="B174" i="6"/>
  <c r="A174" i="6"/>
  <c r="D173" i="6"/>
  <c r="C173" i="6"/>
  <c r="B173" i="6"/>
  <c r="A173" i="6"/>
  <c r="D172" i="6"/>
  <c r="C172" i="6"/>
  <c r="B172" i="6"/>
  <c r="A172" i="6"/>
  <c r="D171" i="6"/>
  <c r="C171" i="6"/>
  <c r="B171" i="6"/>
  <c r="A171" i="6"/>
  <c r="D170" i="6"/>
  <c r="C170" i="6"/>
  <c r="B170" i="6"/>
  <c r="A170" i="6"/>
  <c r="D169" i="6"/>
  <c r="C169" i="6"/>
  <c r="B169" i="6"/>
  <c r="A169" i="6"/>
  <c r="D168" i="6"/>
  <c r="C168" i="6"/>
  <c r="B168" i="6"/>
  <c r="A168" i="6"/>
  <c r="D167" i="6"/>
  <c r="C167" i="6"/>
  <c r="B167" i="6"/>
  <c r="A167" i="6"/>
  <c r="D166" i="6"/>
  <c r="C166" i="6"/>
  <c r="B166" i="6"/>
  <c r="A166" i="6"/>
  <c r="D165" i="6"/>
  <c r="C165" i="6"/>
  <c r="B165" i="6"/>
  <c r="A165" i="6"/>
  <c r="D164" i="6"/>
  <c r="C164" i="6"/>
  <c r="B164" i="6"/>
  <c r="A164" i="6"/>
  <c r="D163" i="6"/>
  <c r="C163" i="6"/>
  <c r="B163" i="6"/>
  <c r="A163" i="6"/>
  <c r="D162" i="6"/>
  <c r="C162" i="6"/>
  <c r="B162" i="6"/>
  <c r="A162" i="6"/>
  <c r="D161" i="6"/>
  <c r="C161" i="6"/>
  <c r="B161" i="6"/>
  <c r="A161" i="6"/>
  <c r="D160" i="6"/>
  <c r="C160" i="6"/>
  <c r="B160" i="6"/>
  <c r="A160" i="6"/>
  <c r="D159" i="6"/>
  <c r="C159" i="6"/>
  <c r="B159" i="6"/>
  <c r="A159" i="6"/>
  <c r="D158" i="6"/>
  <c r="C158" i="6"/>
  <c r="B158" i="6"/>
  <c r="A158" i="6"/>
  <c r="D157" i="6"/>
  <c r="C157" i="6"/>
  <c r="B157" i="6"/>
  <c r="A157" i="6"/>
  <c r="D156" i="6"/>
  <c r="C156" i="6"/>
  <c r="B156" i="6"/>
  <c r="A156" i="6"/>
  <c r="D155" i="6"/>
  <c r="C155" i="6"/>
  <c r="B155" i="6"/>
  <c r="A155" i="6"/>
  <c r="D154" i="6"/>
  <c r="C154" i="6"/>
  <c r="B154" i="6"/>
  <c r="A154" i="6"/>
  <c r="D153" i="6"/>
  <c r="C153" i="6"/>
  <c r="B153" i="6"/>
  <c r="A153" i="6"/>
  <c r="D152" i="6"/>
  <c r="C152" i="6"/>
  <c r="B152" i="6"/>
  <c r="A152" i="6"/>
  <c r="D151" i="6"/>
  <c r="C151" i="6"/>
  <c r="B151" i="6"/>
  <c r="A151" i="6"/>
  <c r="D150" i="6"/>
  <c r="C150" i="6"/>
  <c r="B150" i="6"/>
  <c r="A150" i="6"/>
  <c r="D149" i="6"/>
  <c r="C149" i="6"/>
  <c r="B149" i="6"/>
  <c r="A149" i="6"/>
  <c r="D148" i="6"/>
  <c r="C148" i="6"/>
  <c r="B148" i="6"/>
  <c r="A148" i="6"/>
  <c r="D147" i="6"/>
  <c r="C147" i="6"/>
  <c r="B147" i="6"/>
  <c r="A147" i="6"/>
  <c r="D146" i="6"/>
  <c r="C146" i="6"/>
  <c r="B146" i="6"/>
  <c r="A146" i="6"/>
  <c r="D145" i="6"/>
  <c r="C145" i="6"/>
  <c r="B145" i="6"/>
  <c r="A145" i="6"/>
  <c r="D144" i="6"/>
  <c r="C144" i="6"/>
  <c r="B144" i="6"/>
  <c r="A144" i="6"/>
  <c r="D143" i="6"/>
  <c r="C143" i="6"/>
  <c r="B143" i="6"/>
  <c r="A143" i="6"/>
  <c r="D142" i="6"/>
  <c r="C142" i="6"/>
  <c r="B142" i="6"/>
  <c r="A142" i="6"/>
  <c r="D141" i="6"/>
  <c r="C141" i="6"/>
  <c r="B141" i="6"/>
  <c r="A141" i="6"/>
  <c r="D140" i="6"/>
  <c r="C140" i="6"/>
  <c r="B140" i="6"/>
  <c r="A140" i="6"/>
  <c r="D139" i="6"/>
  <c r="C139" i="6"/>
  <c r="B139" i="6"/>
  <c r="A139" i="6"/>
  <c r="D138" i="6"/>
  <c r="C138" i="6"/>
  <c r="B138" i="6"/>
  <c r="A138" i="6"/>
  <c r="D137" i="6"/>
  <c r="C137" i="6"/>
  <c r="B137" i="6"/>
  <c r="A137" i="6"/>
  <c r="D136" i="6"/>
  <c r="C136" i="6"/>
  <c r="B136" i="6"/>
  <c r="A136" i="6"/>
  <c r="D135" i="6"/>
  <c r="C135" i="6"/>
  <c r="B135" i="6"/>
  <c r="A135" i="6"/>
  <c r="D134" i="6"/>
  <c r="C134" i="6"/>
  <c r="B134" i="6"/>
  <c r="A134" i="6"/>
  <c r="D133" i="6"/>
  <c r="C133" i="6"/>
  <c r="B133" i="6"/>
  <c r="A133" i="6"/>
  <c r="D132" i="6"/>
  <c r="C132" i="6"/>
  <c r="B132" i="6"/>
  <c r="A132" i="6"/>
  <c r="D131" i="6"/>
  <c r="C131" i="6"/>
  <c r="B131" i="6"/>
  <c r="A131" i="6"/>
  <c r="D130" i="6"/>
  <c r="C130" i="6"/>
  <c r="B130" i="6"/>
  <c r="A130" i="6"/>
  <c r="D129" i="6"/>
  <c r="C129" i="6"/>
  <c r="B129" i="6"/>
  <c r="A129" i="6"/>
  <c r="D128" i="6"/>
  <c r="C128" i="6"/>
  <c r="B128" i="6"/>
  <c r="A128" i="6"/>
  <c r="D127" i="6"/>
  <c r="C127" i="6"/>
  <c r="B127" i="6"/>
  <c r="A127" i="6"/>
  <c r="D126" i="6"/>
  <c r="C126" i="6"/>
  <c r="B126" i="6"/>
  <c r="A126" i="6"/>
  <c r="D125" i="6"/>
  <c r="C125" i="6"/>
  <c r="B125" i="6"/>
  <c r="A125" i="6"/>
  <c r="D124" i="6"/>
  <c r="C124" i="6"/>
  <c r="B124" i="6"/>
  <c r="A124" i="6"/>
  <c r="D123" i="6"/>
  <c r="C123" i="6"/>
  <c r="B123" i="6"/>
  <c r="A123" i="6"/>
  <c r="D122" i="6"/>
  <c r="C122" i="6"/>
  <c r="B122" i="6"/>
  <c r="A122" i="6"/>
  <c r="D121" i="6"/>
  <c r="C121" i="6"/>
  <c r="B121" i="6"/>
  <c r="A121" i="6"/>
  <c r="D120" i="6"/>
  <c r="C120" i="6"/>
  <c r="B120" i="6"/>
  <c r="A120" i="6"/>
  <c r="D119" i="6"/>
  <c r="C119" i="6"/>
  <c r="B119" i="6"/>
  <c r="A119" i="6"/>
  <c r="D118" i="6"/>
  <c r="C118" i="6"/>
  <c r="B118" i="6"/>
  <c r="A118" i="6"/>
  <c r="D117" i="6"/>
  <c r="C117" i="6"/>
  <c r="B117" i="6"/>
  <c r="A117" i="6"/>
  <c r="D116" i="6"/>
  <c r="C116" i="6"/>
  <c r="B116" i="6"/>
  <c r="A116" i="6"/>
  <c r="D115" i="6"/>
  <c r="C115" i="6"/>
  <c r="B115" i="6"/>
  <c r="A115" i="6"/>
  <c r="D114" i="6"/>
  <c r="C114" i="6"/>
  <c r="B114" i="6"/>
  <c r="A114" i="6"/>
  <c r="D113" i="6"/>
  <c r="C113" i="6"/>
  <c r="B113" i="6"/>
  <c r="A113" i="6"/>
  <c r="D112" i="6"/>
  <c r="C112" i="6"/>
  <c r="B112" i="6"/>
  <c r="A112" i="6"/>
  <c r="D111" i="6"/>
  <c r="C111" i="6"/>
  <c r="B111" i="6"/>
  <c r="A111" i="6"/>
  <c r="D110" i="6"/>
  <c r="C110" i="6"/>
  <c r="B110" i="6"/>
  <c r="A110" i="6"/>
  <c r="D109" i="6"/>
  <c r="C109" i="6"/>
  <c r="B109" i="6"/>
  <c r="A109" i="6"/>
  <c r="D108" i="6"/>
  <c r="C108" i="6"/>
  <c r="B108" i="6"/>
  <c r="A108" i="6"/>
  <c r="D107" i="6"/>
  <c r="C107" i="6"/>
  <c r="B107" i="6"/>
  <c r="A107" i="6"/>
  <c r="D106" i="6"/>
  <c r="C106" i="6"/>
  <c r="B106" i="6"/>
  <c r="A106" i="6"/>
  <c r="D105" i="6"/>
  <c r="C105" i="6"/>
  <c r="B105" i="6"/>
  <c r="A105" i="6"/>
  <c r="D104" i="6"/>
  <c r="C104" i="6"/>
  <c r="B104" i="6"/>
  <c r="A104" i="6"/>
  <c r="D103" i="6"/>
  <c r="C103" i="6"/>
  <c r="B103" i="6"/>
  <c r="A103" i="6"/>
  <c r="D102" i="6"/>
  <c r="C102" i="6"/>
  <c r="B102" i="6"/>
  <c r="A102" i="6"/>
  <c r="D101" i="6"/>
  <c r="C101" i="6"/>
  <c r="B101" i="6"/>
  <c r="A101" i="6"/>
  <c r="D100" i="6"/>
  <c r="C100" i="6"/>
  <c r="B100" i="6"/>
  <c r="A100" i="6"/>
  <c r="D99" i="6"/>
  <c r="C99" i="6"/>
  <c r="B99" i="6"/>
  <c r="A99" i="6"/>
  <c r="D98" i="6"/>
  <c r="C98" i="6"/>
  <c r="B98" i="6"/>
  <c r="A98" i="6"/>
  <c r="D97" i="6"/>
  <c r="C97" i="6"/>
  <c r="B97" i="6"/>
  <c r="A97" i="6"/>
  <c r="D96" i="6"/>
  <c r="C96" i="6"/>
  <c r="B96" i="6"/>
  <c r="A96" i="6"/>
  <c r="D95" i="6"/>
  <c r="C95" i="6"/>
  <c r="B95" i="6"/>
  <c r="A95" i="6"/>
  <c r="D94" i="6"/>
  <c r="C94" i="6"/>
  <c r="B94" i="6"/>
  <c r="A94" i="6"/>
  <c r="D93" i="6"/>
  <c r="C93" i="6"/>
  <c r="B93" i="6"/>
  <c r="A93" i="6"/>
  <c r="D92" i="6"/>
  <c r="C92" i="6"/>
  <c r="B92" i="6"/>
  <c r="A92" i="6"/>
  <c r="D91" i="6"/>
  <c r="C91" i="6"/>
  <c r="B91" i="6"/>
  <c r="A91" i="6"/>
  <c r="D90" i="6"/>
  <c r="C90" i="6"/>
  <c r="B90" i="6"/>
  <c r="A90" i="6"/>
  <c r="D89" i="6"/>
  <c r="C89" i="6"/>
  <c r="B89" i="6"/>
  <c r="A89" i="6"/>
  <c r="D88" i="6"/>
  <c r="C88" i="6"/>
  <c r="B88" i="6"/>
  <c r="A88" i="6"/>
  <c r="D87" i="6"/>
  <c r="C87" i="6"/>
  <c r="B87" i="6"/>
  <c r="A87" i="6"/>
  <c r="D86" i="6"/>
  <c r="C86" i="6"/>
  <c r="B86" i="6"/>
  <c r="A86" i="6"/>
  <c r="D85" i="6"/>
  <c r="C85" i="6"/>
  <c r="B85" i="6"/>
  <c r="A85" i="6"/>
  <c r="D84" i="6"/>
  <c r="C84" i="6"/>
  <c r="B84" i="6"/>
  <c r="A84" i="6"/>
  <c r="D83" i="6"/>
  <c r="C83" i="6"/>
  <c r="B83" i="6"/>
  <c r="A83" i="6"/>
  <c r="D82" i="6"/>
  <c r="C82" i="6"/>
  <c r="B82" i="6"/>
  <c r="A82" i="6"/>
  <c r="D81" i="6"/>
  <c r="C81" i="6"/>
  <c r="B81" i="6"/>
  <c r="A81" i="6"/>
  <c r="D80" i="6"/>
  <c r="C80" i="6"/>
  <c r="B80" i="6"/>
  <c r="A80" i="6"/>
  <c r="D79" i="6"/>
  <c r="C79" i="6"/>
  <c r="B79" i="6"/>
  <c r="A79" i="6"/>
  <c r="D78" i="6"/>
  <c r="C78" i="6"/>
  <c r="B78" i="6"/>
  <c r="A78" i="6"/>
  <c r="D77" i="6"/>
  <c r="C77" i="6"/>
  <c r="B77" i="6"/>
  <c r="A77" i="6"/>
  <c r="D76" i="6"/>
  <c r="C76" i="6"/>
  <c r="B76" i="6"/>
  <c r="A76" i="6"/>
  <c r="D75" i="6"/>
  <c r="C75" i="6"/>
  <c r="B75" i="6"/>
  <c r="A75" i="6"/>
  <c r="D74" i="6"/>
  <c r="C74" i="6"/>
  <c r="B74" i="6"/>
  <c r="A74" i="6"/>
  <c r="D73" i="6"/>
  <c r="C73" i="6"/>
  <c r="B73" i="6"/>
  <c r="A73" i="6"/>
  <c r="D72" i="6"/>
  <c r="C72" i="6"/>
  <c r="B72" i="6"/>
  <c r="A72" i="6"/>
  <c r="D71" i="6"/>
  <c r="C71" i="6"/>
  <c r="B71" i="6"/>
  <c r="A71" i="6"/>
  <c r="D70" i="6"/>
  <c r="C70" i="6"/>
  <c r="B70" i="6"/>
  <c r="A70" i="6"/>
  <c r="D69" i="6"/>
  <c r="C69" i="6"/>
  <c r="B69" i="6"/>
  <c r="A69" i="6"/>
  <c r="D68" i="6"/>
  <c r="C68" i="6"/>
  <c r="B68" i="6"/>
  <c r="A68" i="6"/>
  <c r="D67" i="6"/>
  <c r="C67" i="6"/>
  <c r="B67" i="6"/>
  <c r="A67" i="6"/>
  <c r="D66" i="6"/>
  <c r="C66" i="6"/>
  <c r="B66" i="6"/>
  <c r="A66" i="6"/>
  <c r="D65" i="6"/>
  <c r="C65" i="6"/>
  <c r="B65" i="6"/>
  <c r="A65" i="6"/>
  <c r="D64" i="6"/>
  <c r="C64" i="6"/>
  <c r="B64" i="6"/>
  <c r="A64" i="6"/>
  <c r="D63" i="6"/>
  <c r="C63" i="6"/>
  <c r="B63" i="6"/>
  <c r="A63" i="6"/>
  <c r="D62" i="6"/>
  <c r="C62" i="6"/>
  <c r="B62" i="6"/>
  <c r="A62" i="6"/>
  <c r="D61" i="6"/>
  <c r="C61" i="6"/>
  <c r="B61" i="6"/>
  <c r="A61" i="6"/>
  <c r="D60" i="6"/>
  <c r="C60" i="6"/>
  <c r="B60" i="6"/>
  <c r="A60" i="6"/>
  <c r="D59" i="6"/>
  <c r="C59" i="6"/>
  <c r="B59" i="6"/>
  <c r="A59" i="6"/>
  <c r="D58" i="6"/>
  <c r="C58" i="6"/>
  <c r="B58" i="6"/>
  <c r="A58" i="6"/>
  <c r="D57" i="6"/>
  <c r="C57" i="6"/>
  <c r="B57" i="6"/>
  <c r="A57" i="6"/>
  <c r="D56" i="6"/>
  <c r="C56" i="6"/>
  <c r="B56" i="6"/>
  <c r="A56" i="6"/>
  <c r="D55" i="6"/>
  <c r="C55" i="6"/>
  <c r="B55" i="6"/>
  <c r="A55" i="6"/>
  <c r="D54" i="6"/>
  <c r="C54" i="6"/>
  <c r="B54" i="6"/>
  <c r="A54" i="6"/>
  <c r="D53" i="6"/>
  <c r="C53" i="6"/>
  <c r="B53" i="6"/>
  <c r="A53" i="6"/>
  <c r="D52" i="6"/>
  <c r="C52" i="6"/>
  <c r="B52" i="6"/>
  <c r="A52" i="6"/>
  <c r="D51" i="6"/>
  <c r="C51" i="6"/>
  <c r="B51" i="6"/>
  <c r="A51" i="6"/>
  <c r="D50" i="6"/>
  <c r="C50" i="6"/>
  <c r="B50" i="6"/>
  <c r="A50" i="6"/>
  <c r="D49" i="6"/>
  <c r="C49" i="6"/>
  <c r="B49" i="6"/>
  <c r="A49" i="6"/>
  <c r="D48" i="6"/>
  <c r="C48" i="6"/>
  <c r="B48" i="6"/>
  <c r="A48" i="6"/>
  <c r="D47" i="6"/>
  <c r="C47" i="6"/>
  <c r="B47" i="6"/>
  <c r="A47" i="6"/>
  <c r="D46" i="6"/>
  <c r="C46" i="6"/>
  <c r="B46" i="6"/>
  <c r="A46" i="6"/>
  <c r="D45" i="6"/>
  <c r="C45" i="6"/>
  <c r="B45" i="6"/>
  <c r="A45" i="6"/>
  <c r="D44" i="6"/>
  <c r="C44" i="6"/>
  <c r="B44" i="6"/>
  <c r="A44" i="6"/>
  <c r="D43" i="6"/>
  <c r="C43" i="6"/>
  <c r="B43" i="6"/>
  <c r="A43" i="6"/>
  <c r="D42" i="6"/>
  <c r="C42" i="6"/>
  <c r="B42" i="6"/>
  <c r="A42" i="6"/>
  <c r="D41" i="6"/>
  <c r="C41" i="6"/>
  <c r="B41" i="6"/>
  <c r="A41" i="6"/>
  <c r="D40" i="6"/>
  <c r="C40" i="6"/>
  <c r="B40" i="6"/>
  <c r="A40" i="6"/>
  <c r="D39" i="6"/>
  <c r="C39" i="6"/>
  <c r="B39" i="6"/>
  <c r="A39" i="6"/>
  <c r="D38" i="6"/>
  <c r="C38" i="6"/>
  <c r="B38" i="6"/>
  <c r="A38" i="6"/>
  <c r="D37" i="6"/>
  <c r="C37" i="6"/>
  <c r="B37" i="6"/>
  <c r="A37" i="6"/>
  <c r="D36" i="6"/>
  <c r="C36" i="6"/>
  <c r="B36" i="6"/>
  <c r="A36" i="6"/>
  <c r="D35" i="6"/>
  <c r="C35" i="6"/>
  <c r="B35" i="6"/>
  <c r="A35" i="6"/>
  <c r="D34" i="6"/>
  <c r="C34" i="6"/>
  <c r="B34" i="6"/>
  <c r="A34" i="6"/>
  <c r="D33" i="6"/>
  <c r="C33" i="6"/>
  <c r="B33" i="6"/>
  <c r="A33" i="6"/>
  <c r="D32" i="6"/>
  <c r="C32" i="6"/>
  <c r="B32" i="6"/>
  <c r="A32" i="6"/>
  <c r="D31" i="6"/>
  <c r="C31" i="6"/>
  <c r="B31" i="6"/>
  <c r="A31" i="6"/>
  <c r="D30" i="6"/>
  <c r="C30" i="6"/>
  <c r="B30" i="6"/>
  <c r="A30" i="6"/>
  <c r="D29" i="6"/>
  <c r="C29" i="6"/>
  <c r="B29" i="6"/>
  <c r="A29" i="6"/>
  <c r="D28" i="6"/>
  <c r="C28" i="6"/>
  <c r="B28" i="6"/>
  <c r="A28" i="6"/>
  <c r="D27" i="6"/>
  <c r="C27" i="6"/>
  <c r="B27" i="6"/>
  <c r="A27" i="6"/>
  <c r="D26" i="6"/>
  <c r="C26" i="6"/>
  <c r="B26" i="6"/>
  <c r="A26" i="6"/>
  <c r="D25" i="6"/>
  <c r="C25" i="6"/>
  <c r="B25" i="6"/>
  <c r="A25" i="6"/>
  <c r="D24" i="6"/>
  <c r="C24" i="6"/>
  <c r="B24" i="6"/>
  <c r="A24" i="6"/>
  <c r="D23" i="6"/>
  <c r="C23" i="6"/>
  <c r="B23" i="6"/>
  <c r="A23" i="6"/>
  <c r="D22" i="6"/>
  <c r="C22" i="6"/>
  <c r="B22" i="6"/>
  <c r="A22" i="6"/>
  <c r="D21" i="6"/>
  <c r="C21" i="6"/>
  <c r="B21" i="6"/>
  <c r="A21" i="6"/>
  <c r="D20" i="6"/>
  <c r="C20" i="6"/>
  <c r="B20" i="6"/>
  <c r="A20" i="6"/>
  <c r="D19" i="6"/>
  <c r="C19" i="6"/>
  <c r="B19" i="6"/>
  <c r="A19" i="6"/>
  <c r="D18" i="6"/>
  <c r="C18" i="6"/>
  <c r="B18" i="6"/>
  <c r="A18" i="6"/>
  <c r="D17" i="6"/>
  <c r="C17" i="6"/>
  <c r="B17" i="6"/>
  <c r="A17" i="6"/>
  <c r="D16" i="6"/>
  <c r="C16" i="6"/>
  <c r="B16" i="6"/>
  <c r="A16" i="6"/>
  <c r="D15" i="6"/>
  <c r="C15" i="6"/>
  <c r="B15" i="6"/>
  <c r="A15" i="6"/>
  <c r="D14" i="6"/>
  <c r="C14" i="6"/>
  <c r="B14" i="6"/>
  <c r="A14" i="6"/>
  <c r="D13" i="6"/>
  <c r="C13" i="6"/>
  <c r="B13" i="6"/>
  <c r="A13" i="6"/>
  <c r="D12" i="6"/>
  <c r="C12" i="6"/>
  <c r="B12" i="6"/>
  <c r="A12" i="6"/>
  <c r="D11" i="6"/>
  <c r="C11" i="6"/>
  <c r="B11" i="6"/>
  <c r="A11" i="6"/>
  <c r="D10" i="6"/>
  <c r="C10" i="6"/>
  <c r="B10" i="6"/>
  <c r="A10" i="6"/>
  <c r="D9" i="6"/>
  <c r="C9" i="6"/>
  <c r="B9" i="6"/>
  <c r="A9" i="6"/>
  <c r="D8" i="6"/>
  <c r="C8" i="6"/>
  <c r="B8" i="6"/>
  <c r="A8" i="6"/>
  <c r="D7" i="6"/>
  <c r="C7" i="6"/>
  <c r="B7" i="6"/>
  <c r="A7" i="6"/>
  <c r="D6" i="6"/>
  <c r="C6" i="6"/>
  <c r="B6" i="6"/>
  <c r="A6" i="6"/>
  <c r="D5" i="6"/>
  <c r="C5" i="6"/>
  <c r="B5" i="6"/>
  <c r="A5" i="6"/>
  <c r="D4" i="6"/>
  <c r="C4" i="6"/>
  <c r="B4" i="6"/>
  <c r="A4" i="6"/>
  <c r="D3" i="6"/>
  <c r="C3" i="6"/>
  <c r="B3" i="6"/>
  <c r="A3" i="6"/>
  <c r="D2" i="6"/>
  <c r="C2" i="6"/>
  <c r="B2" i="6"/>
  <c r="A2" i="6"/>
  <c r="L507" i="6"/>
  <c r="L505" i="6"/>
  <c r="L503" i="6"/>
  <c r="L498" i="6"/>
  <c r="L497" i="6"/>
  <c r="L495" i="6"/>
  <c r="J83" i="14" l="1"/>
  <c r="B83" i="14"/>
  <c r="X141" i="19"/>
  <c r="B141" i="19"/>
  <c r="B139" i="19"/>
  <c r="B82" i="19"/>
  <c r="B44" i="19"/>
  <c r="X184" i="19"/>
  <c r="B183" i="19"/>
  <c r="X179" i="19"/>
  <c r="X177" i="19"/>
  <c r="X176" i="19"/>
  <c r="X175" i="19"/>
  <c r="X172" i="19"/>
  <c r="X170" i="19"/>
  <c r="B169" i="19"/>
  <c r="X163" i="19"/>
  <c r="B162" i="19"/>
  <c r="B161" i="19"/>
  <c r="X159" i="19"/>
  <c r="X154" i="19"/>
  <c r="B154" i="19"/>
  <c r="B153" i="19"/>
  <c r="X151" i="19"/>
  <c r="B140" i="19"/>
  <c r="B137" i="19"/>
  <c r="B184" i="19"/>
  <c r="X182" i="19"/>
  <c r="B182" i="19"/>
  <c r="B181" i="19"/>
  <c r="B179" i="19"/>
  <c r="B175" i="19"/>
  <c r="B174" i="19"/>
  <c r="B172" i="19"/>
  <c r="B170" i="19"/>
  <c r="X168" i="19"/>
  <c r="B165" i="19"/>
  <c r="X161" i="19"/>
  <c r="X160" i="19"/>
  <c r="B159" i="19"/>
  <c r="B156" i="19"/>
  <c r="X153" i="19"/>
  <c r="X152" i="19"/>
  <c r="B151" i="19"/>
  <c r="B149" i="19"/>
  <c r="B147" i="19"/>
  <c r="B146" i="19"/>
  <c r="B144" i="19"/>
  <c r="X183" i="19"/>
  <c r="X180" i="19"/>
  <c r="X178" i="19"/>
  <c r="X169" i="19"/>
  <c r="B168" i="19"/>
  <c r="B166" i="19"/>
  <c r="X164" i="19"/>
  <c r="B163" i="19"/>
  <c r="X158" i="19"/>
  <c r="B158" i="19"/>
  <c r="B157" i="19"/>
  <c r="X155" i="19"/>
  <c r="B145" i="19"/>
  <c r="X140" i="19"/>
  <c r="B138" i="19"/>
  <c r="B134" i="19"/>
  <c r="B132" i="19"/>
  <c r="B128" i="19"/>
  <c r="B127" i="19"/>
  <c r="B180" i="19"/>
  <c r="X167" i="19"/>
  <c r="X165" i="19"/>
  <c r="X162" i="19"/>
  <c r="B160" i="19"/>
  <c r="B148" i="19"/>
  <c r="B143" i="19"/>
  <c r="X138" i="19"/>
  <c r="X137" i="19"/>
  <c r="X128" i="19"/>
  <c r="X121" i="19"/>
  <c r="X117" i="19"/>
  <c r="B116" i="19"/>
  <c r="B114" i="19"/>
  <c r="B113" i="19"/>
  <c r="X111" i="19"/>
  <c r="X109" i="19"/>
  <c r="B109" i="19"/>
  <c r="X107" i="19"/>
  <c r="X105" i="19"/>
  <c r="X104" i="19"/>
  <c r="X103" i="19"/>
  <c r="B101" i="19"/>
  <c r="B100" i="19"/>
  <c r="X92" i="19"/>
  <c r="B177" i="19"/>
  <c r="B164" i="19"/>
  <c r="B155" i="19"/>
  <c r="B150" i="19"/>
  <c r="X136" i="19"/>
  <c r="B136" i="19"/>
  <c r="B135" i="19"/>
  <c r="X127" i="19"/>
  <c r="B125" i="19"/>
  <c r="B121" i="19"/>
  <c r="B119" i="19"/>
  <c r="B117" i="19"/>
  <c r="X115" i="19"/>
  <c r="X113" i="19"/>
  <c r="B111" i="19"/>
  <c r="B107" i="19"/>
  <c r="B103" i="19"/>
  <c r="X100" i="19"/>
  <c r="X99" i="19"/>
  <c r="B98" i="19"/>
  <c r="B97" i="19"/>
  <c r="B96" i="19"/>
  <c r="B91" i="19"/>
  <c r="T91" i="19" s="1"/>
  <c r="B89" i="19"/>
  <c r="X87" i="19"/>
  <c r="B176" i="19"/>
  <c r="B173" i="19"/>
  <c r="B167" i="19"/>
  <c r="X157" i="19"/>
  <c r="B152" i="19"/>
  <c r="B142" i="19"/>
  <c r="X135" i="19"/>
  <c r="X134" i="19"/>
  <c r="B133" i="19"/>
  <c r="B131" i="19"/>
  <c r="B130" i="19"/>
  <c r="X124" i="19"/>
  <c r="B124" i="19"/>
  <c r="X120" i="19"/>
  <c r="X118" i="19"/>
  <c r="X116" i="19"/>
  <c r="B115" i="19"/>
  <c r="B99" i="19"/>
  <c r="X96" i="19"/>
  <c r="X95" i="19"/>
  <c r="B94" i="19"/>
  <c r="B92" i="19"/>
  <c r="X88" i="19"/>
  <c r="B87" i="19"/>
  <c r="B178" i="19"/>
  <c r="B171" i="19"/>
  <c r="X156" i="19"/>
  <c r="X131" i="19"/>
  <c r="X130" i="19"/>
  <c r="B129" i="19"/>
  <c r="B126" i="19"/>
  <c r="X123" i="19"/>
  <c r="B123" i="19"/>
  <c r="B122" i="19"/>
  <c r="B120" i="19"/>
  <c r="B118" i="19"/>
  <c r="B112" i="19"/>
  <c r="B110" i="19"/>
  <c r="B108" i="19"/>
  <c r="B106" i="19"/>
  <c r="B105" i="19"/>
  <c r="B104" i="19"/>
  <c r="B102" i="19"/>
  <c r="X98" i="19"/>
  <c r="B95" i="19"/>
  <c r="B93" i="19"/>
  <c r="X91" i="19"/>
  <c r="B90" i="19"/>
  <c r="X86" i="19"/>
  <c r="B86" i="19"/>
  <c r="X81" i="19"/>
  <c r="B78" i="19"/>
  <c r="B72" i="19"/>
  <c r="X70" i="19"/>
  <c r="B70" i="19"/>
  <c r="P70" i="19" s="1"/>
  <c r="X67" i="19"/>
  <c r="B66" i="19"/>
  <c r="B62" i="19"/>
  <c r="X59" i="19"/>
  <c r="X58" i="19"/>
  <c r="B57" i="19"/>
  <c r="X53" i="19"/>
  <c r="B50" i="19"/>
  <c r="X45" i="19"/>
  <c r="B39" i="19"/>
  <c r="B35" i="19"/>
  <c r="B32" i="19"/>
  <c r="B88" i="19"/>
  <c r="B83" i="19"/>
  <c r="B81" i="19"/>
  <c r="O81" i="19" s="1"/>
  <c r="B80" i="19"/>
  <c r="B79" i="19"/>
  <c r="X77" i="19"/>
  <c r="B74" i="19"/>
  <c r="X69" i="19"/>
  <c r="X65" i="19"/>
  <c r="B64" i="19"/>
  <c r="O64" i="19" s="1"/>
  <c r="X61" i="19"/>
  <c r="X56" i="19"/>
  <c r="B56" i="19"/>
  <c r="B55" i="19"/>
  <c r="B53" i="19"/>
  <c r="B48" i="19"/>
  <c r="B47" i="19"/>
  <c r="B45" i="19"/>
  <c r="B41" i="19"/>
  <c r="O41" i="19" s="1"/>
  <c r="X38" i="19"/>
  <c r="X31" i="19"/>
  <c r="X84" i="19"/>
  <c r="X79" i="19"/>
  <c r="X78" i="19"/>
  <c r="B77" i="19"/>
  <c r="B75" i="19"/>
  <c r="X73" i="19"/>
  <c r="B69" i="19"/>
  <c r="B67" i="19"/>
  <c r="B65" i="19"/>
  <c r="X63" i="19"/>
  <c r="B63" i="19"/>
  <c r="B61" i="19"/>
  <c r="B58" i="19"/>
  <c r="X55" i="19"/>
  <c r="X54" i="19"/>
  <c r="B52" i="19"/>
  <c r="B51" i="19"/>
  <c r="B49" i="19"/>
  <c r="X46" i="19"/>
  <c r="B43" i="19"/>
  <c r="X40" i="19"/>
  <c r="B40" i="19"/>
  <c r="B38" i="19"/>
  <c r="B37" i="19"/>
  <c r="H37" i="19" s="1"/>
  <c r="H69" i="19" s="1"/>
  <c r="X89" i="19"/>
  <c r="B84" i="19"/>
  <c r="B76" i="19"/>
  <c r="B73" i="19"/>
  <c r="B71" i="19"/>
  <c r="B68" i="19"/>
  <c r="J68" i="19" s="1"/>
  <c r="X62" i="19"/>
  <c r="X60" i="19"/>
  <c r="B60" i="19"/>
  <c r="B59" i="19"/>
  <c r="X57" i="19"/>
  <c r="B54" i="19"/>
  <c r="X51" i="19"/>
  <c r="B46" i="19"/>
  <c r="X43" i="19"/>
  <c r="B42" i="19"/>
  <c r="N42" i="19" s="1"/>
  <c r="X35" i="19"/>
  <c r="X32" i="19"/>
  <c r="X30" i="19"/>
  <c r="B33" i="19"/>
  <c r="B28" i="19"/>
  <c r="M28" i="19" s="1"/>
  <c r="X25" i="19"/>
  <c r="X23" i="19"/>
  <c r="B21" i="19"/>
  <c r="X18" i="19"/>
  <c r="X14" i="19"/>
  <c r="X11" i="19"/>
  <c r="B9" i="19"/>
  <c r="B36" i="19"/>
  <c r="B31" i="19"/>
  <c r="B30" i="19"/>
  <c r="B25" i="19"/>
  <c r="B23" i="19"/>
  <c r="X20" i="19"/>
  <c r="B20" i="19"/>
  <c r="F20" i="19" s="1"/>
  <c r="B18" i="19"/>
  <c r="B16" i="19"/>
  <c r="L16" i="19" s="1"/>
  <c r="B14" i="19"/>
  <c r="L14" i="19" s="1"/>
  <c r="B13" i="19"/>
  <c r="F13" i="19" s="1"/>
  <c r="B11" i="19"/>
  <c r="B10" i="19"/>
  <c r="F10" i="19" s="1"/>
  <c r="X8" i="19"/>
  <c r="B8" i="19"/>
  <c r="X4" i="19"/>
  <c r="B34" i="19"/>
  <c r="X29" i="19"/>
  <c r="B29" i="19"/>
  <c r="B27" i="19"/>
  <c r="X22" i="19"/>
  <c r="B22" i="19"/>
  <c r="X15" i="19"/>
  <c r="X13" i="19"/>
  <c r="X10" i="19"/>
  <c r="B6" i="19"/>
  <c r="X28" i="19"/>
  <c r="X26" i="19"/>
  <c r="B26" i="19"/>
  <c r="B24" i="19"/>
  <c r="X21" i="19"/>
  <c r="B19" i="19"/>
  <c r="U19" i="19" s="1"/>
  <c r="B17" i="19"/>
  <c r="B15" i="19"/>
  <c r="B12" i="19"/>
  <c r="B7" i="19"/>
  <c r="X5" i="19"/>
  <c r="B4" i="19"/>
  <c r="B5" i="19"/>
  <c r="I58" i="19"/>
  <c r="P75" i="19"/>
  <c r="L15" i="19"/>
  <c r="G36" i="19"/>
  <c r="T87" i="19"/>
  <c r="I63" i="19"/>
  <c r="M18" i="19"/>
  <c r="L499" i="6"/>
  <c r="L500" i="6"/>
  <c r="L501" i="6"/>
  <c r="L504" i="6"/>
  <c r="L496" i="6"/>
  <c r="L506" i="6"/>
  <c r="L502" i="6"/>
  <c r="R44" i="19" l="1"/>
  <c r="S44" i="19"/>
  <c r="H44" i="19"/>
  <c r="N44" i="19"/>
  <c r="F44" i="19"/>
  <c r="K44" i="19"/>
  <c r="P44" i="19"/>
  <c r="G44" i="19"/>
  <c r="Q44" i="19"/>
  <c r="I44" i="19"/>
  <c r="J44" i="19"/>
  <c r="O44" i="19"/>
  <c r="T44" i="19"/>
  <c r="T82" i="19"/>
  <c r="I82" i="19"/>
  <c r="S82" i="19"/>
  <c r="O82" i="19"/>
  <c r="K82" i="19"/>
  <c r="G82" i="19"/>
  <c r="R82" i="19"/>
  <c r="M82" i="19"/>
  <c r="H82" i="19"/>
  <c r="J82" i="19"/>
  <c r="N82" i="19"/>
  <c r="F82" i="19"/>
  <c r="Q82" i="19"/>
  <c r="S139" i="19"/>
  <c r="O139" i="19"/>
  <c r="G139" i="19"/>
  <c r="K139" i="19"/>
  <c r="H139" i="19"/>
  <c r="U139" i="19"/>
  <c r="Q139" i="19"/>
  <c r="M139" i="19"/>
  <c r="R139" i="19"/>
  <c r="N139" i="19"/>
  <c r="F139" i="19"/>
  <c r="T139" i="19"/>
  <c r="P141" i="19"/>
  <c r="K141" i="19"/>
  <c r="O141" i="19"/>
  <c r="S141" i="19"/>
  <c r="G141" i="19"/>
  <c r="H141" i="19"/>
  <c r="U141" i="19"/>
  <c r="Q141" i="19"/>
  <c r="M141" i="19"/>
  <c r="I141" i="19"/>
  <c r="R141" i="19"/>
  <c r="N141" i="19"/>
  <c r="J141" i="19"/>
  <c r="F141" i="19"/>
  <c r="T141" i="19"/>
  <c r="K81" i="19"/>
  <c r="M5" i="19"/>
  <c r="K5" i="19"/>
  <c r="T5" i="19"/>
  <c r="R5" i="19"/>
  <c r="I5" i="19"/>
  <c r="P5" i="19"/>
  <c r="H5" i="19"/>
  <c r="U5" i="19"/>
  <c r="O5" i="19"/>
  <c r="G5" i="19"/>
  <c r="N5" i="19"/>
  <c r="Q5" i="19"/>
  <c r="F5" i="19"/>
  <c r="J5" i="19"/>
  <c r="L5" i="19"/>
  <c r="S5" i="19"/>
  <c r="E5" i="19"/>
  <c r="T12" i="19"/>
  <c r="R12" i="19"/>
  <c r="O12" i="19"/>
  <c r="G12" i="19"/>
  <c r="N12" i="19"/>
  <c r="F12" i="19"/>
  <c r="S12" i="19"/>
  <c r="M12" i="19"/>
  <c r="Q12" i="19"/>
  <c r="H12" i="19"/>
  <c r="P12" i="19"/>
  <c r="L12" i="19"/>
  <c r="G34" i="19"/>
  <c r="N34" i="19"/>
  <c r="F34" i="19"/>
  <c r="R34" i="19"/>
  <c r="S34" i="19"/>
  <c r="P34" i="19"/>
  <c r="Q34" i="19"/>
  <c r="T34" i="19"/>
  <c r="H34" i="19"/>
  <c r="U10" i="19"/>
  <c r="R10" i="19"/>
  <c r="J10" i="19"/>
  <c r="O10" i="19"/>
  <c r="N10" i="19"/>
  <c r="S10" i="19"/>
  <c r="K10" i="19"/>
  <c r="L10" i="19"/>
  <c r="Q10" i="19"/>
  <c r="P10" i="19"/>
  <c r="T10" i="19"/>
  <c r="I10" i="19"/>
  <c r="H10" i="19"/>
  <c r="M10" i="19"/>
  <c r="G10" i="19"/>
  <c r="U16" i="19"/>
  <c r="N16" i="19"/>
  <c r="F16" i="19"/>
  <c r="S16" i="19"/>
  <c r="K16" i="19"/>
  <c r="R16" i="19"/>
  <c r="J16" i="19"/>
  <c r="O16" i="19"/>
  <c r="G16" i="19"/>
  <c r="H16" i="19"/>
  <c r="T16" i="19"/>
  <c r="M16" i="19"/>
  <c r="Q16" i="19"/>
  <c r="H23" i="19"/>
  <c r="N23" i="19"/>
  <c r="F23" i="19"/>
  <c r="S23" i="19"/>
  <c r="K23" i="19"/>
  <c r="R23" i="19"/>
  <c r="J23" i="19"/>
  <c r="O23" i="19"/>
  <c r="G23" i="19"/>
  <c r="T23" i="19"/>
  <c r="Q23" i="19"/>
  <c r="U23" i="19"/>
  <c r="I23" i="19"/>
  <c r="P23" i="19"/>
  <c r="M23" i="19"/>
  <c r="U31" i="19"/>
  <c r="O31" i="19"/>
  <c r="G31" i="19"/>
  <c r="N31" i="19"/>
  <c r="F31" i="19"/>
  <c r="R31" i="19"/>
  <c r="J31" i="19"/>
  <c r="K31" i="19"/>
  <c r="S31" i="19"/>
  <c r="T31" i="19"/>
  <c r="H31" i="19"/>
  <c r="I31" i="19"/>
  <c r="P31" i="19"/>
  <c r="Q31" i="19"/>
  <c r="U21" i="19"/>
  <c r="S21" i="19"/>
  <c r="K21" i="19"/>
  <c r="R21" i="19"/>
  <c r="J21" i="19"/>
  <c r="O21" i="19"/>
  <c r="G21" i="19"/>
  <c r="N21" i="19"/>
  <c r="F21" i="19"/>
  <c r="H21" i="19"/>
  <c r="I21" i="19"/>
  <c r="P21" i="19"/>
  <c r="M21" i="19"/>
  <c r="T21" i="19"/>
  <c r="Q21" i="19"/>
  <c r="H33" i="19"/>
  <c r="S33" i="19"/>
  <c r="G33" i="19"/>
  <c r="R33" i="19"/>
  <c r="F33" i="19"/>
  <c r="J33" i="19"/>
  <c r="K33" i="19"/>
  <c r="I33" i="19"/>
  <c r="Q33" i="19"/>
  <c r="T33" i="19"/>
  <c r="U33" i="19"/>
  <c r="O33" i="19"/>
  <c r="N33" i="19"/>
  <c r="S42" i="19"/>
  <c r="H42" i="19"/>
  <c r="R42" i="19"/>
  <c r="G42" i="19"/>
  <c r="P42" i="19"/>
  <c r="F42" i="19"/>
  <c r="K42" i="19"/>
  <c r="U42" i="19"/>
  <c r="O42" i="19"/>
  <c r="Q42" i="19"/>
  <c r="T42" i="19"/>
  <c r="I42" i="19"/>
  <c r="J42" i="19"/>
  <c r="R76" i="19"/>
  <c r="S76" i="19"/>
  <c r="N76" i="19"/>
  <c r="H76" i="19"/>
  <c r="G76" i="19"/>
  <c r="O76" i="19"/>
  <c r="F76" i="19"/>
  <c r="Q76" i="19"/>
  <c r="T76" i="19"/>
  <c r="K76" i="19"/>
  <c r="P76" i="19"/>
  <c r="T37" i="19"/>
  <c r="S37" i="19"/>
  <c r="K37" i="19"/>
  <c r="R37" i="19"/>
  <c r="J37" i="19"/>
  <c r="O37" i="19"/>
  <c r="N37" i="19"/>
  <c r="I37" i="19"/>
  <c r="M37" i="19"/>
  <c r="Q37" i="19"/>
  <c r="P37" i="19"/>
  <c r="R43" i="19"/>
  <c r="G43" i="19"/>
  <c r="Q43" i="19"/>
  <c r="T43" i="19"/>
  <c r="P43" i="19"/>
  <c r="S43" i="19"/>
  <c r="I43" i="19"/>
  <c r="J43" i="19"/>
  <c r="F43" i="19"/>
  <c r="U43" i="19"/>
  <c r="O43" i="19"/>
  <c r="K43" i="19"/>
  <c r="H43" i="19"/>
  <c r="S51" i="19"/>
  <c r="R51" i="19"/>
  <c r="G51" i="19"/>
  <c r="F51" i="19"/>
  <c r="K51" i="19"/>
  <c r="P51" i="19"/>
  <c r="J51" i="19"/>
  <c r="H51" i="19"/>
  <c r="U51" i="19"/>
  <c r="O51" i="19"/>
  <c r="N51" i="19"/>
  <c r="Q51" i="19"/>
  <c r="T51" i="19"/>
  <c r="I51" i="19"/>
  <c r="S47" i="19"/>
  <c r="G47" i="19"/>
  <c r="R47" i="19"/>
  <c r="P47" i="19"/>
  <c r="N47" i="19"/>
  <c r="J47" i="19"/>
  <c r="F47" i="19"/>
  <c r="K47" i="19"/>
  <c r="O47" i="19"/>
  <c r="H47" i="19"/>
  <c r="U47" i="19"/>
  <c r="T47" i="19"/>
  <c r="Q47" i="19"/>
  <c r="I47" i="19"/>
  <c r="S55" i="19"/>
  <c r="G55" i="19"/>
  <c r="R55" i="19"/>
  <c r="P55" i="19"/>
  <c r="H55" i="19"/>
  <c r="F55" i="19"/>
  <c r="K55" i="19"/>
  <c r="J55" i="19"/>
  <c r="N55" i="19"/>
  <c r="Q55" i="19"/>
  <c r="O55" i="19"/>
  <c r="M55" i="19"/>
  <c r="T55" i="19"/>
  <c r="I55" i="19"/>
  <c r="R64" i="19"/>
  <c r="S64" i="19"/>
  <c r="P64" i="19"/>
  <c r="K64" i="19"/>
  <c r="H64" i="19"/>
  <c r="G64" i="19"/>
  <c r="Q64" i="19"/>
  <c r="I64" i="19"/>
  <c r="J64" i="19"/>
  <c r="U64" i="19"/>
  <c r="T64" i="19"/>
  <c r="R74" i="19"/>
  <c r="F74" i="19"/>
  <c r="P74" i="19"/>
  <c r="K74" i="19"/>
  <c r="G74" i="19"/>
  <c r="I74" i="19"/>
  <c r="U74" i="19"/>
  <c r="O74" i="19"/>
  <c r="Q74" i="19"/>
  <c r="T74" i="19"/>
  <c r="J74" i="19"/>
  <c r="H74" i="19"/>
  <c r="S74" i="19"/>
  <c r="L81" i="19"/>
  <c r="S81" i="19"/>
  <c r="H81" i="19"/>
  <c r="R81" i="19"/>
  <c r="P81" i="19"/>
  <c r="N81" i="19"/>
  <c r="Q81" i="19"/>
  <c r="G81" i="19"/>
  <c r="T81" i="19"/>
  <c r="M81" i="19"/>
  <c r="U81" i="19"/>
  <c r="F81" i="19"/>
  <c r="T35" i="19"/>
  <c r="S35" i="19"/>
  <c r="K35" i="19"/>
  <c r="R35" i="19"/>
  <c r="J35" i="19"/>
  <c r="N35" i="19"/>
  <c r="F35" i="19"/>
  <c r="O35" i="19"/>
  <c r="G35" i="19"/>
  <c r="U35" i="19"/>
  <c r="I35" i="19"/>
  <c r="M35" i="19"/>
  <c r="Q35" i="19"/>
  <c r="H35" i="19"/>
  <c r="P35" i="19"/>
  <c r="S50" i="19"/>
  <c r="K50" i="19"/>
  <c r="R50" i="19"/>
  <c r="H50" i="19"/>
  <c r="P50" i="19"/>
  <c r="G50" i="19"/>
  <c r="N50" i="19"/>
  <c r="F50" i="19"/>
  <c r="U50" i="19"/>
  <c r="J50" i="19"/>
  <c r="Q50" i="19"/>
  <c r="O50" i="19"/>
  <c r="M50" i="19"/>
  <c r="T50" i="19"/>
  <c r="K70" i="19"/>
  <c r="S70" i="19"/>
  <c r="H70" i="19"/>
  <c r="R70" i="19"/>
  <c r="G70" i="19"/>
  <c r="N70" i="19"/>
  <c r="F70" i="19"/>
  <c r="I70" i="19"/>
  <c r="Q70" i="19"/>
  <c r="O70" i="19"/>
  <c r="M70" i="19"/>
  <c r="T70" i="19"/>
  <c r="U70" i="19"/>
  <c r="J70" i="19"/>
  <c r="R86" i="19"/>
  <c r="K86" i="19"/>
  <c r="P86" i="19"/>
  <c r="H86" i="19"/>
  <c r="N86" i="19"/>
  <c r="G86" i="19"/>
  <c r="S86" i="19"/>
  <c r="L86" i="19"/>
  <c r="M86" i="19"/>
  <c r="T86" i="19"/>
  <c r="I86" i="19"/>
  <c r="J86" i="19"/>
  <c r="Q86" i="19"/>
  <c r="O86" i="19"/>
  <c r="S93" i="19"/>
  <c r="R93" i="19"/>
  <c r="L93" i="19"/>
  <c r="G93" i="19"/>
  <c r="H93" i="19"/>
  <c r="M93" i="19"/>
  <c r="T93" i="19"/>
  <c r="K93" i="19"/>
  <c r="N93" i="19"/>
  <c r="Q93" i="19"/>
  <c r="O93" i="19"/>
  <c r="R102" i="19"/>
  <c r="H102" i="19"/>
  <c r="P102" i="19"/>
  <c r="G102" i="19"/>
  <c r="N102" i="19"/>
  <c r="F102" i="19"/>
  <c r="S102" i="19"/>
  <c r="K102" i="19"/>
  <c r="U102" i="19"/>
  <c r="J102" i="19"/>
  <c r="Q102" i="19"/>
  <c r="O102" i="19"/>
  <c r="M102" i="19"/>
  <c r="T102" i="19"/>
  <c r="R108" i="19"/>
  <c r="H108" i="19"/>
  <c r="S108" i="19"/>
  <c r="F108" i="19"/>
  <c r="P108" i="19"/>
  <c r="G108" i="19"/>
  <c r="O108" i="19"/>
  <c r="U108" i="19"/>
  <c r="T108" i="19"/>
  <c r="Q108" i="19"/>
  <c r="N118" i="19"/>
  <c r="J118" i="19"/>
  <c r="F118" i="19"/>
  <c r="R118" i="19"/>
  <c r="K118" i="19"/>
  <c r="M118" i="19"/>
  <c r="H118" i="19"/>
  <c r="G118" i="19"/>
  <c r="I118" i="19"/>
  <c r="U118" i="19"/>
  <c r="Q118" i="19"/>
  <c r="S118" i="19"/>
  <c r="T118" i="19"/>
  <c r="O118" i="19"/>
  <c r="R178" i="19"/>
  <c r="H178" i="19"/>
  <c r="P178" i="19"/>
  <c r="G178" i="19"/>
  <c r="N178" i="19"/>
  <c r="F178" i="19"/>
  <c r="S178" i="19"/>
  <c r="K178" i="19"/>
  <c r="Q178" i="19"/>
  <c r="O178" i="19"/>
  <c r="M178" i="19"/>
  <c r="I178" i="19"/>
  <c r="J178" i="19"/>
  <c r="R92" i="19"/>
  <c r="H92" i="19"/>
  <c r="S92" i="19"/>
  <c r="F92" i="19"/>
  <c r="P92" i="19"/>
  <c r="K92" i="19"/>
  <c r="Q92" i="19"/>
  <c r="I92" i="19"/>
  <c r="J92" i="19"/>
  <c r="G92" i="19"/>
  <c r="U92" i="19"/>
  <c r="T92" i="19"/>
  <c r="S131" i="19"/>
  <c r="G131" i="19"/>
  <c r="Q131" i="19"/>
  <c r="L131" i="19"/>
  <c r="P131" i="19"/>
  <c r="U131" i="19"/>
  <c r="I131" i="19"/>
  <c r="H131" i="19"/>
  <c r="R131" i="19"/>
  <c r="O131" i="19"/>
  <c r="M131" i="19"/>
  <c r="N131" i="19"/>
  <c r="K131" i="19"/>
  <c r="J131" i="19"/>
  <c r="K142" i="19"/>
  <c r="S142" i="19"/>
  <c r="H142" i="19"/>
  <c r="P142" i="19"/>
  <c r="G142" i="19"/>
  <c r="O142" i="19"/>
  <c r="Q142" i="19"/>
  <c r="J142" i="19"/>
  <c r="F142" i="19"/>
  <c r="R142" i="19"/>
  <c r="T142" i="19"/>
  <c r="S173" i="19"/>
  <c r="P173" i="19"/>
  <c r="K173" i="19"/>
  <c r="R173" i="19"/>
  <c r="U173" i="19"/>
  <c r="J173" i="19"/>
  <c r="O173" i="19"/>
  <c r="Q173" i="19"/>
  <c r="N173" i="19"/>
  <c r="T173" i="19"/>
  <c r="I173" i="19"/>
  <c r="L91" i="19"/>
  <c r="Q91" i="19"/>
  <c r="H91" i="19"/>
  <c r="O91" i="19"/>
  <c r="R91" i="19"/>
  <c r="J91" i="19"/>
  <c r="M91" i="19"/>
  <c r="P91" i="19"/>
  <c r="S91" i="19"/>
  <c r="K91" i="19"/>
  <c r="U91" i="19"/>
  <c r="N91" i="19"/>
  <c r="F91" i="19"/>
  <c r="G91" i="19"/>
  <c r="S125" i="19"/>
  <c r="H125" i="19"/>
  <c r="J125" i="19"/>
  <c r="T125" i="19"/>
  <c r="F125" i="19"/>
  <c r="K125" i="19"/>
  <c r="R125" i="19"/>
  <c r="I125" i="19"/>
  <c r="U125" i="19"/>
  <c r="G125" i="19"/>
  <c r="N125" i="19"/>
  <c r="O125" i="19"/>
  <c r="Q125" i="19"/>
  <c r="Q136" i="19"/>
  <c r="S136" i="19"/>
  <c r="H136" i="19"/>
  <c r="K136" i="19"/>
  <c r="P136" i="19"/>
  <c r="M136" i="19"/>
  <c r="N136" i="19"/>
  <c r="G136" i="19"/>
  <c r="J136" i="19"/>
  <c r="L136" i="19"/>
  <c r="F136" i="19"/>
  <c r="R136" i="19"/>
  <c r="O136" i="19"/>
  <c r="S155" i="19"/>
  <c r="H155" i="19"/>
  <c r="I155" i="19"/>
  <c r="L155" i="19"/>
  <c r="N155" i="19"/>
  <c r="U155" i="19"/>
  <c r="J155" i="19"/>
  <c r="R155" i="19"/>
  <c r="Q155" i="19"/>
  <c r="O155" i="19"/>
  <c r="K155" i="19"/>
  <c r="M155" i="19"/>
  <c r="P155" i="19"/>
  <c r="G155" i="19"/>
  <c r="S109" i="19"/>
  <c r="R109" i="19"/>
  <c r="L109" i="19"/>
  <c r="G109" i="19"/>
  <c r="N109" i="19"/>
  <c r="M109" i="19"/>
  <c r="K109" i="19"/>
  <c r="J109" i="19"/>
  <c r="P109" i="19"/>
  <c r="U109" i="19"/>
  <c r="O109" i="19"/>
  <c r="H109" i="19"/>
  <c r="Q109" i="19"/>
  <c r="T109" i="19"/>
  <c r="F109" i="19"/>
  <c r="S114" i="19"/>
  <c r="L114" i="19"/>
  <c r="R114" i="19"/>
  <c r="H114" i="19"/>
  <c r="P114" i="19"/>
  <c r="G114" i="19"/>
  <c r="N114" i="19"/>
  <c r="F114" i="19"/>
  <c r="O114" i="19"/>
  <c r="T114" i="19"/>
  <c r="Q114" i="19"/>
  <c r="M114" i="19"/>
  <c r="O148" i="19"/>
  <c r="K148" i="19"/>
  <c r="G148" i="19"/>
  <c r="S148" i="19"/>
  <c r="N148" i="19"/>
  <c r="R148" i="19"/>
  <c r="H148" i="19"/>
  <c r="M148" i="19"/>
  <c r="F148" i="19"/>
  <c r="Q148" i="19"/>
  <c r="J148" i="19"/>
  <c r="T148" i="19"/>
  <c r="S157" i="19"/>
  <c r="R157" i="19"/>
  <c r="G157" i="19"/>
  <c r="K157" i="19"/>
  <c r="H157" i="19"/>
  <c r="J157" i="19"/>
  <c r="P157" i="19"/>
  <c r="U157" i="19"/>
  <c r="O157" i="19"/>
  <c r="Q157" i="19"/>
  <c r="T157" i="19"/>
  <c r="F157" i="19"/>
  <c r="I157" i="19"/>
  <c r="P146" i="19"/>
  <c r="G146" i="19"/>
  <c r="K146" i="19"/>
  <c r="S146" i="19"/>
  <c r="H146" i="19"/>
  <c r="R146" i="19"/>
  <c r="T146" i="19"/>
  <c r="Q146" i="19"/>
  <c r="J146" i="19"/>
  <c r="I146" i="19"/>
  <c r="F146" i="19"/>
  <c r="N170" i="19"/>
  <c r="F170" i="19"/>
  <c r="S170" i="19"/>
  <c r="L170" i="19"/>
  <c r="R170" i="19"/>
  <c r="H170" i="19"/>
  <c r="P170" i="19"/>
  <c r="G170" i="19"/>
  <c r="M170" i="19"/>
  <c r="T170" i="19"/>
  <c r="U170" i="19"/>
  <c r="Q170" i="19"/>
  <c r="S179" i="19"/>
  <c r="R179" i="19"/>
  <c r="H179" i="19"/>
  <c r="U179" i="19"/>
  <c r="J179" i="19"/>
  <c r="F179" i="19"/>
  <c r="N179" i="19"/>
  <c r="O179" i="19"/>
  <c r="Q179" i="19"/>
  <c r="K179" i="19"/>
  <c r="M179" i="19"/>
  <c r="T179" i="19"/>
  <c r="P179" i="19"/>
  <c r="G179" i="19"/>
  <c r="I179" i="19"/>
  <c r="U184" i="19"/>
  <c r="N184" i="19"/>
  <c r="F184" i="19"/>
  <c r="S184" i="19"/>
  <c r="K184" i="19"/>
  <c r="R184" i="19"/>
  <c r="J184" i="19"/>
  <c r="O184" i="19"/>
  <c r="G184" i="19"/>
  <c r="H184" i="19"/>
  <c r="M184" i="19"/>
  <c r="Q184" i="19"/>
  <c r="P184" i="19"/>
  <c r="T184" i="19"/>
  <c r="I184" i="19"/>
  <c r="R154" i="19"/>
  <c r="S154" i="19"/>
  <c r="N154" i="19"/>
  <c r="H154" i="19"/>
  <c r="Q154" i="19"/>
  <c r="O154" i="19"/>
  <c r="M154" i="19"/>
  <c r="T154" i="19"/>
  <c r="K154" i="19"/>
  <c r="I154" i="19"/>
  <c r="P154" i="19"/>
  <c r="L154" i="19"/>
  <c r="U154" i="19"/>
  <c r="J154" i="19"/>
  <c r="U162" i="19"/>
  <c r="Q162" i="19"/>
  <c r="K162" i="19"/>
  <c r="G162" i="19"/>
  <c r="N162" i="19"/>
  <c r="O162" i="19"/>
  <c r="S162" i="19"/>
  <c r="J162" i="19"/>
  <c r="T162" i="19"/>
  <c r="F162" i="19"/>
  <c r="H162" i="19"/>
  <c r="R162" i="19"/>
  <c r="I162" i="19"/>
  <c r="M162" i="19"/>
  <c r="P4" i="19"/>
  <c r="H4" i="19"/>
  <c r="N4" i="19"/>
  <c r="G4" i="19"/>
  <c r="S4" i="19"/>
  <c r="L4" i="19"/>
  <c r="F4" i="19"/>
  <c r="R4" i="19"/>
  <c r="K4" i="19"/>
  <c r="Q4" i="19"/>
  <c r="J4" i="19"/>
  <c r="M4" i="19"/>
  <c r="O4" i="19"/>
  <c r="I4" i="19"/>
  <c r="T4" i="19"/>
  <c r="U4" i="19"/>
  <c r="E4" i="19"/>
  <c r="E6" i="19" s="1"/>
  <c r="T15" i="19"/>
  <c r="R15" i="19"/>
  <c r="J15" i="19"/>
  <c r="O15" i="19"/>
  <c r="G15" i="19"/>
  <c r="N15" i="19"/>
  <c r="F15" i="19"/>
  <c r="S15" i="19"/>
  <c r="K15" i="19"/>
  <c r="Q15" i="19"/>
  <c r="I15" i="19"/>
  <c r="H15" i="19"/>
  <c r="M15" i="19"/>
  <c r="P15" i="19"/>
  <c r="U15" i="19"/>
  <c r="U24" i="19"/>
  <c r="R24" i="19"/>
  <c r="J24" i="19"/>
  <c r="O24" i="19"/>
  <c r="G24" i="19"/>
  <c r="N24" i="19"/>
  <c r="F24" i="19"/>
  <c r="S24" i="19"/>
  <c r="K24" i="19"/>
  <c r="T24" i="19"/>
  <c r="H24" i="19"/>
  <c r="P24" i="19"/>
  <c r="Q24" i="19"/>
  <c r="N6" i="19"/>
  <c r="H6" i="19"/>
  <c r="S6" i="19"/>
  <c r="F6" i="19"/>
  <c r="O6" i="19"/>
  <c r="K6" i="19"/>
  <c r="T6" i="19"/>
  <c r="Q6" i="19"/>
  <c r="R6" i="19"/>
  <c r="P6" i="19"/>
  <c r="M6" i="19"/>
  <c r="G6" i="19"/>
  <c r="L6" i="19"/>
  <c r="I6" i="19"/>
  <c r="U6" i="19"/>
  <c r="J6" i="19"/>
  <c r="U27" i="19"/>
  <c r="O27" i="19"/>
  <c r="G27" i="19"/>
  <c r="N27" i="19"/>
  <c r="F27" i="19"/>
  <c r="S27" i="19"/>
  <c r="K27" i="19"/>
  <c r="R27" i="19"/>
  <c r="J27" i="19"/>
  <c r="T27" i="19"/>
  <c r="Q27" i="19"/>
  <c r="H27" i="19"/>
  <c r="M27" i="19"/>
  <c r="I27" i="19"/>
  <c r="T11" i="19"/>
  <c r="N11" i="19"/>
  <c r="F11" i="19"/>
  <c r="S11" i="19"/>
  <c r="K11" i="19"/>
  <c r="R11" i="19"/>
  <c r="J11" i="19"/>
  <c r="O11" i="19"/>
  <c r="G11" i="19"/>
  <c r="I11" i="19"/>
  <c r="Q11" i="19"/>
  <c r="U11" i="19"/>
  <c r="H11" i="19"/>
  <c r="P11" i="19"/>
  <c r="L11" i="19"/>
  <c r="M11" i="19"/>
  <c r="U18" i="19"/>
  <c r="N18" i="19"/>
  <c r="F18" i="19"/>
  <c r="S18" i="19"/>
  <c r="K18" i="19"/>
  <c r="R18" i="19"/>
  <c r="J18" i="19"/>
  <c r="O18" i="19"/>
  <c r="G18" i="19"/>
  <c r="T18" i="19"/>
  <c r="Q18" i="19"/>
  <c r="H18" i="19"/>
  <c r="P18" i="19"/>
  <c r="I18" i="19"/>
  <c r="T25" i="19"/>
  <c r="N25" i="19"/>
  <c r="F25" i="19"/>
  <c r="S25" i="19"/>
  <c r="K25" i="19"/>
  <c r="R25" i="19"/>
  <c r="J25" i="19"/>
  <c r="O25" i="19"/>
  <c r="G25" i="19"/>
  <c r="I25" i="19"/>
  <c r="M25" i="19"/>
  <c r="Q25" i="19"/>
  <c r="U25" i="19"/>
  <c r="P25" i="19"/>
  <c r="H25" i="19"/>
  <c r="T36" i="19"/>
  <c r="S36" i="19"/>
  <c r="K36" i="19"/>
  <c r="R36" i="19"/>
  <c r="J36" i="19"/>
  <c r="N36" i="19"/>
  <c r="O36" i="19"/>
  <c r="U36" i="19"/>
  <c r="M36" i="19"/>
  <c r="Q36" i="19"/>
  <c r="L36" i="19"/>
  <c r="P36" i="19"/>
  <c r="H36" i="19"/>
  <c r="S59" i="19"/>
  <c r="R59" i="19"/>
  <c r="G59" i="19"/>
  <c r="F59" i="19"/>
  <c r="K59" i="19"/>
  <c r="P59" i="19"/>
  <c r="H59" i="19"/>
  <c r="U59" i="19"/>
  <c r="J59" i="19"/>
  <c r="N59" i="19"/>
  <c r="Q59" i="19"/>
  <c r="O59" i="19"/>
  <c r="M59" i="19"/>
  <c r="T59" i="19"/>
  <c r="I59" i="19"/>
  <c r="P71" i="19"/>
  <c r="N71" i="19"/>
  <c r="H71" i="19"/>
  <c r="S71" i="19"/>
  <c r="G71" i="19"/>
  <c r="R71" i="19"/>
  <c r="F71" i="19"/>
  <c r="J71" i="19"/>
  <c r="Q71" i="19"/>
  <c r="O71" i="19"/>
  <c r="K71" i="19"/>
  <c r="M71" i="19"/>
  <c r="T71" i="19"/>
  <c r="U38" i="19"/>
  <c r="O38" i="19"/>
  <c r="G38" i="19"/>
  <c r="N38" i="19"/>
  <c r="F38" i="19"/>
  <c r="S38" i="19"/>
  <c r="K38" i="19"/>
  <c r="R38" i="19"/>
  <c r="J38" i="19"/>
  <c r="T38" i="19"/>
  <c r="I38" i="19"/>
  <c r="H38" i="19"/>
  <c r="Q38" i="19"/>
  <c r="P38" i="19"/>
  <c r="R52" i="19"/>
  <c r="N52" i="19"/>
  <c r="H52" i="19"/>
  <c r="S52" i="19"/>
  <c r="U52" i="19"/>
  <c r="O52" i="19"/>
  <c r="G52" i="19"/>
  <c r="M52" i="19"/>
  <c r="K52" i="19"/>
  <c r="J52" i="19"/>
  <c r="P52" i="19"/>
  <c r="T52" i="19"/>
  <c r="Q52" i="19"/>
  <c r="F52" i="19"/>
  <c r="I52" i="19"/>
  <c r="N58" i="19"/>
  <c r="G58" i="19"/>
  <c r="S58" i="19"/>
  <c r="L58" i="19"/>
  <c r="F58" i="19"/>
  <c r="R58" i="19"/>
  <c r="K58" i="19"/>
  <c r="P58" i="19"/>
  <c r="H58" i="19"/>
  <c r="T58" i="19"/>
  <c r="Q58" i="19"/>
  <c r="M58" i="19"/>
  <c r="O58" i="19"/>
  <c r="S65" i="19"/>
  <c r="H65" i="19"/>
  <c r="U65" i="19"/>
  <c r="O65" i="19"/>
  <c r="N65" i="19"/>
  <c r="M65" i="19"/>
  <c r="F65" i="19"/>
  <c r="Q65" i="19"/>
  <c r="K65" i="19"/>
  <c r="G65" i="19"/>
  <c r="J65" i="19"/>
  <c r="P65" i="19"/>
  <c r="L65" i="19"/>
  <c r="T65" i="19"/>
  <c r="R65" i="19"/>
  <c r="H75" i="19"/>
  <c r="S75" i="19"/>
  <c r="G75" i="19"/>
  <c r="R75" i="19"/>
  <c r="N75" i="19"/>
  <c r="F75" i="19"/>
  <c r="M75" i="19"/>
  <c r="T75" i="19"/>
  <c r="K75" i="19"/>
  <c r="I75" i="19"/>
  <c r="U75" i="19"/>
  <c r="J75" i="19"/>
  <c r="Q75" i="19"/>
  <c r="O75" i="19"/>
  <c r="R48" i="19"/>
  <c r="S48" i="19"/>
  <c r="H48" i="19"/>
  <c r="P48" i="19"/>
  <c r="N48" i="19"/>
  <c r="K48" i="19"/>
  <c r="G48" i="19"/>
  <c r="L48" i="19"/>
  <c r="M48" i="19"/>
  <c r="U48" i="19"/>
  <c r="O48" i="19"/>
  <c r="Q48" i="19"/>
  <c r="T48" i="19"/>
  <c r="R56" i="19"/>
  <c r="H56" i="19"/>
  <c r="S56" i="19"/>
  <c r="N56" i="19"/>
  <c r="M56" i="19"/>
  <c r="G56" i="19"/>
  <c r="L56" i="19"/>
  <c r="J56" i="19"/>
  <c r="K56" i="19"/>
  <c r="O56" i="19"/>
  <c r="P56" i="19"/>
  <c r="U56" i="19"/>
  <c r="T56" i="19"/>
  <c r="Q56" i="19"/>
  <c r="F56" i="19"/>
  <c r="I56" i="19"/>
  <c r="F83" i="19"/>
  <c r="T83" i="19"/>
  <c r="Q83" i="19"/>
  <c r="I83" i="19"/>
  <c r="S83" i="19"/>
  <c r="R83" i="19"/>
  <c r="O83" i="19"/>
  <c r="H83" i="19"/>
  <c r="K83" i="19"/>
  <c r="G83" i="19"/>
  <c r="J83" i="19"/>
  <c r="U39" i="19"/>
  <c r="S39" i="19"/>
  <c r="R39" i="19"/>
  <c r="O39" i="19"/>
  <c r="G39" i="19"/>
  <c r="N39" i="19"/>
  <c r="F39" i="19"/>
  <c r="M39" i="19"/>
  <c r="H39" i="19"/>
  <c r="Q39" i="19"/>
  <c r="P39" i="19"/>
  <c r="T39" i="19"/>
  <c r="S62" i="19"/>
  <c r="K62" i="19"/>
  <c r="R62" i="19"/>
  <c r="H62" i="19"/>
  <c r="P62" i="19"/>
  <c r="G62" i="19"/>
  <c r="N62" i="19"/>
  <c r="F62" i="19"/>
  <c r="M62" i="19"/>
  <c r="T62" i="19"/>
  <c r="I62" i="19"/>
  <c r="U62" i="19"/>
  <c r="J62" i="19"/>
  <c r="Q62" i="19"/>
  <c r="O62" i="19"/>
  <c r="P78" i="19"/>
  <c r="K78" i="19"/>
  <c r="G78" i="19"/>
  <c r="R78" i="19"/>
  <c r="F78" i="19"/>
  <c r="J78" i="19"/>
  <c r="M78" i="19"/>
  <c r="T78" i="19"/>
  <c r="I78" i="19"/>
  <c r="N78" i="19"/>
  <c r="S78" i="19"/>
  <c r="Q78" i="19"/>
  <c r="O78" i="19"/>
  <c r="H78" i="19"/>
  <c r="R104" i="19"/>
  <c r="K104" i="19"/>
  <c r="S104" i="19"/>
  <c r="H104" i="19"/>
  <c r="P104" i="19"/>
  <c r="F104" i="19"/>
  <c r="N104" i="19"/>
  <c r="O104" i="19"/>
  <c r="Q104" i="19"/>
  <c r="T104" i="19"/>
  <c r="G104" i="19"/>
  <c r="M104" i="19"/>
  <c r="L104" i="19"/>
  <c r="J104" i="19"/>
  <c r="R110" i="19"/>
  <c r="H110" i="19"/>
  <c r="P110" i="19"/>
  <c r="G110" i="19"/>
  <c r="N110" i="19"/>
  <c r="F110" i="19"/>
  <c r="S110" i="19"/>
  <c r="K110" i="19"/>
  <c r="J110" i="19"/>
  <c r="U110" i="19"/>
  <c r="O110" i="19"/>
  <c r="Q110" i="19"/>
  <c r="T110" i="19"/>
  <c r="N120" i="19"/>
  <c r="J120" i="19"/>
  <c r="F120" i="19"/>
  <c r="R120" i="19"/>
  <c r="S120" i="19"/>
  <c r="U120" i="19"/>
  <c r="O120" i="19"/>
  <c r="Q120" i="19"/>
  <c r="K120" i="19"/>
  <c r="I120" i="19"/>
  <c r="G120" i="19"/>
  <c r="T120" i="19"/>
  <c r="H120" i="19"/>
  <c r="P120" i="19"/>
  <c r="Q126" i="19"/>
  <c r="K126" i="19"/>
  <c r="U126" i="19"/>
  <c r="H126" i="19"/>
  <c r="S126" i="19"/>
  <c r="G126" i="19"/>
  <c r="M126" i="19"/>
  <c r="F126" i="19"/>
  <c r="R126" i="19"/>
  <c r="O126" i="19"/>
  <c r="N126" i="19"/>
  <c r="T126" i="19"/>
  <c r="J126" i="19"/>
  <c r="L87" i="19"/>
  <c r="Q87" i="19"/>
  <c r="N87" i="19"/>
  <c r="O87" i="19"/>
  <c r="H87" i="19"/>
  <c r="R87" i="19"/>
  <c r="J87" i="19"/>
  <c r="M87" i="19"/>
  <c r="P87" i="19"/>
  <c r="I87" i="19"/>
  <c r="K87" i="19"/>
  <c r="S87" i="19"/>
  <c r="G87" i="19"/>
  <c r="N94" i="19"/>
  <c r="G94" i="19"/>
  <c r="S94" i="19"/>
  <c r="L94" i="19"/>
  <c r="F94" i="19"/>
  <c r="R94" i="19"/>
  <c r="K94" i="19"/>
  <c r="P94" i="19"/>
  <c r="H94" i="19"/>
  <c r="M94" i="19"/>
  <c r="O94" i="19"/>
  <c r="U94" i="19"/>
  <c r="T94" i="19"/>
  <c r="Q94" i="19"/>
  <c r="S99" i="19"/>
  <c r="K99" i="19"/>
  <c r="L99" i="19"/>
  <c r="N99" i="19"/>
  <c r="P99" i="19"/>
  <c r="R99" i="19"/>
  <c r="U99" i="19"/>
  <c r="J99" i="19"/>
  <c r="G99" i="19"/>
  <c r="H99" i="19"/>
  <c r="Q99" i="19"/>
  <c r="O99" i="19"/>
  <c r="M99" i="19"/>
  <c r="I99" i="19"/>
  <c r="S115" i="19"/>
  <c r="F115" i="19"/>
  <c r="G115" i="19"/>
  <c r="K115" i="19"/>
  <c r="R115" i="19"/>
  <c r="M115" i="19"/>
  <c r="T115" i="19"/>
  <c r="Q115" i="19"/>
  <c r="I115" i="19"/>
  <c r="H115" i="19"/>
  <c r="J115" i="19"/>
  <c r="N115" i="19"/>
  <c r="U115" i="19"/>
  <c r="O115" i="19"/>
  <c r="R124" i="19"/>
  <c r="J124" i="19"/>
  <c r="F124" i="19"/>
  <c r="S124" i="19"/>
  <c r="T124" i="19"/>
  <c r="H124" i="19"/>
  <c r="G124" i="19"/>
  <c r="U124" i="19"/>
  <c r="I124" i="19"/>
  <c r="K124" i="19"/>
  <c r="Q124" i="19"/>
  <c r="O124" i="19"/>
  <c r="S133" i="19"/>
  <c r="M133" i="19"/>
  <c r="R133" i="19"/>
  <c r="O133" i="19"/>
  <c r="U133" i="19"/>
  <c r="Q133" i="19"/>
  <c r="N133" i="19"/>
  <c r="H133" i="19"/>
  <c r="K133" i="19"/>
  <c r="G133" i="19"/>
  <c r="F133" i="19"/>
  <c r="P133" i="19"/>
  <c r="L133" i="19"/>
  <c r="P152" i="19"/>
  <c r="H152" i="19"/>
  <c r="N152" i="19"/>
  <c r="G152" i="19"/>
  <c r="S152" i="19"/>
  <c r="L152" i="19"/>
  <c r="F152" i="19"/>
  <c r="R152" i="19"/>
  <c r="K152" i="19"/>
  <c r="I152" i="19"/>
  <c r="U152" i="19"/>
  <c r="J152" i="19"/>
  <c r="Q152" i="19"/>
  <c r="O152" i="19"/>
  <c r="M152" i="19"/>
  <c r="T152" i="19"/>
  <c r="K176" i="19"/>
  <c r="P176" i="19"/>
  <c r="F176" i="19"/>
  <c r="S176" i="19"/>
  <c r="L176" i="19"/>
  <c r="N176" i="19"/>
  <c r="G176" i="19"/>
  <c r="Q176" i="19"/>
  <c r="H176" i="19"/>
  <c r="O176" i="19"/>
  <c r="M176" i="19"/>
  <c r="R176" i="19"/>
  <c r="J176" i="19"/>
  <c r="R96" i="19"/>
  <c r="P96" i="19"/>
  <c r="F96" i="19"/>
  <c r="N96" i="19"/>
  <c r="K96" i="19"/>
  <c r="S96" i="19"/>
  <c r="H96" i="19"/>
  <c r="I96" i="19"/>
  <c r="U96" i="19"/>
  <c r="J96" i="19"/>
  <c r="Q96" i="19"/>
  <c r="O96" i="19"/>
  <c r="G96" i="19"/>
  <c r="M96" i="19"/>
  <c r="T96" i="19"/>
  <c r="S111" i="19"/>
  <c r="P111" i="19"/>
  <c r="G111" i="19"/>
  <c r="L111" i="19"/>
  <c r="R111" i="19"/>
  <c r="H111" i="19"/>
  <c r="K111" i="19"/>
  <c r="N111" i="19"/>
  <c r="Q111" i="19"/>
  <c r="O111" i="19"/>
  <c r="I111" i="19"/>
  <c r="J111" i="19"/>
  <c r="U111" i="19"/>
  <c r="T111" i="19"/>
  <c r="M111" i="19"/>
  <c r="R117" i="19"/>
  <c r="H117" i="19"/>
  <c r="P117" i="19"/>
  <c r="F117" i="19"/>
  <c r="J117" i="19"/>
  <c r="G117" i="19"/>
  <c r="T117" i="19"/>
  <c r="S117" i="19"/>
  <c r="Q117" i="19"/>
  <c r="O117" i="19"/>
  <c r="I117" i="19"/>
  <c r="K117" i="19"/>
  <c r="U117" i="19"/>
  <c r="T164" i="19"/>
  <c r="J164" i="19"/>
  <c r="M164" i="19"/>
  <c r="G164" i="19"/>
  <c r="I164" i="19"/>
  <c r="U164" i="19"/>
  <c r="H164" i="19"/>
  <c r="R164" i="19"/>
  <c r="K164" i="19"/>
  <c r="Q164" i="19"/>
  <c r="O164" i="19"/>
  <c r="N164" i="19"/>
  <c r="S164" i="19"/>
  <c r="L164" i="19"/>
  <c r="R100" i="19"/>
  <c r="N100" i="19"/>
  <c r="K100" i="19"/>
  <c r="S100" i="19"/>
  <c r="H100" i="19"/>
  <c r="P100" i="19"/>
  <c r="F100" i="19"/>
  <c r="I100" i="19"/>
  <c r="U100" i="19"/>
  <c r="J100" i="19"/>
  <c r="G100" i="19"/>
  <c r="Q100" i="19"/>
  <c r="O100" i="19"/>
  <c r="M100" i="19"/>
  <c r="T100" i="19"/>
  <c r="T116" i="19"/>
  <c r="N116" i="19"/>
  <c r="K116" i="19"/>
  <c r="H116" i="19"/>
  <c r="R116" i="19"/>
  <c r="F116" i="19"/>
  <c r="G116" i="19"/>
  <c r="L116" i="19"/>
  <c r="S116" i="19"/>
  <c r="P116" i="19"/>
  <c r="O116" i="19"/>
  <c r="Q116" i="19"/>
  <c r="M116" i="19"/>
  <c r="K160" i="19"/>
  <c r="G160" i="19"/>
  <c r="R160" i="19"/>
  <c r="F160" i="19"/>
  <c r="P160" i="19"/>
  <c r="J160" i="19"/>
  <c r="H160" i="19"/>
  <c r="Q160" i="19"/>
  <c r="O160" i="19"/>
  <c r="N160" i="19"/>
  <c r="M160" i="19"/>
  <c r="T160" i="19"/>
  <c r="S160" i="19"/>
  <c r="I160" i="19"/>
  <c r="S180" i="19"/>
  <c r="G180" i="19"/>
  <c r="I180" i="19"/>
  <c r="K180" i="19"/>
  <c r="H180" i="19"/>
  <c r="J180" i="19"/>
  <c r="R180" i="19"/>
  <c r="P180" i="19"/>
  <c r="N180" i="19"/>
  <c r="Q180" i="19"/>
  <c r="O180" i="19"/>
  <c r="M180" i="19"/>
  <c r="T180" i="19"/>
  <c r="F180" i="19"/>
  <c r="Q132" i="19"/>
  <c r="S132" i="19"/>
  <c r="M132" i="19"/>
  <c r="K132" i="19"/>
  <c r="H132" i="19"/>
  <c r="N132" i="19"/>
  <c r="O132" i="19"/>
  <c r="G132" i="19"/>
  <c r="J132" i="19"/>
  <c r="T132" i="19"/>
  <c r="F132" i="19"/>
  <c r="R132" i="19"/>
  <c r="I132" i="19"/>
  <c r="R158" i="19"/>
  <c r="N158" i="19"/>
  <c r="H158" i="19"/>
  <c r="S158" i="19"/>
  <c r="I158" i="19"/>
  <c r="K158" i="19"/>
  <c r="U158" i="19"/>
  <c r="J158" i="19"/>
  <c r="P158" i="19"/>
  <c r="G158" i="19"/>
  <c r="Q158" i="19"/>
  <c r="O158" i="19"/>
  <c r="M158" i="19"/>
  <c r="T158" i="19"/>
  <c r="F158" i="19"/>
  <c r="K166" i="19"/>
  <c r="U166" i="19"/>
  <c r="G166" i="19"/>
  <c r="Q166" i="19"/>
  <c r="P166" i="19"/>
  <c r="R166" i="19"/>
  <c r="T166" i="19"/>
  <c r="H166" i="19"/>
  <c r="F166" i="19"/>
  <c r="S166" i="19"/>
  <c r="G147" i="19"/>
  <c r="S147" i="19"/>
  <c r="O147" i="19"/>
  <c r="K147" i="19"/>
  <c r="I147" i="19"/>
  <c r="F147" i="19"/>
  <c r="H147" i="19"/>
  <c r="U147" i="19"/>
  <c r="R147" i="19"/>
  <c r="T147" i="19"/>
  <c r="Q147" i="19"/>
  <c r="N147" i="19"/>
  <c r="M147" i="19"/>
  <c r="J147" i="19"/>
  <c r="K172" i="19"/>
  <c r="U172" i="19"/>
  <c r="N172" i="19"/>
  <c r="O172" i="19"/>
  <c r="T172" i="19"/>
  <c r="Q172" i="19"/>
  <c r="H172" i="19"/>
  <c r="I172" i="19"/>
  <c r="R172" i="19"/>
  <c r="F172" i="19"/>
  <c r="S172" i="19"/>
  <c r="G172" i="19"/>
  <c r="P172" i="19"/>
  <c r="J172" i="19"/>
  <c r="S181" i="19"/>
  <c r="P181" i="19"/>
  <c r="L181" i="19"/>
  <c r="K181" i="19"/>
  <c r="R181" i="19"/>
  <c r="Q181" i="19"/>
  <c r="M181" i="19"/>
  <c r="H181" i="19"/>
  <c r="J181" i="19"/>
  <c r="N181" i="19"/>
  <c r="U181" i="19"/>
  <c r="O181" i="19"/>
  <c r="S137" i="19"/>
  <c r="M137" i="19"/>
  <c r="I137" i="19"/>
  <c r="K137" i="19"/>
  <c r="L137" i="19"/>
  <c r="R137" i="19"/>
  <c r="O137" i="19"/>
  <c r="P137" i="19"/>
  <c r="Q137" i="19"/>
  <c r="N137" i="19"/>
  <c r="H137" i="19"/>
  <c r="J137" i="19"/>
  <c r="G137" i="19"/>
  <c r="U17" i="19"/>
  <c r="R17" i="19"/>
  <c r="J17" i="19"/>
  <c r="O17" i="19"/>
  <c r="G17" i="19"/>
  <c r="N17" i="19"/>
  <c r="F17" i="19"/>
  <c r="S17" i="19"/>
  <c r="K17" i="19"/>
  <c r="P17" i="19"/>
  <c r="I17" i="19"/>
  <c r="T17" i="19"/>
  <c r="M17" i="19"/>
  <c r="Q17" i="19"/>
  <c r="H17" i="19"/>
  <c r="U26" i="19"/>
  <c r="S26" i="19"/>
  <c r="K26" i="19"/>
  <c r="R26" i="19"/>
  <c r="J26" i="19"/>
  <c r="O26" i="19"/>
  <c r="G26" i="19"/>
  <c r="N26" i="19"/>
  <c r="T26" i="19"/>
  <c r="I26" i="19"/>
  <c r="H26" i="19"/>
  <c r="M26" i="19"/>
  <c r="L26" i="19"/>
  <c r="Q26" i="19"/>
  <c r="P26" i="19"/>
  <c r="T22" i="19"/>
  <c r="R22" i="19"/>
  <c r="J22" i="19"/>
  <c r="O22" i="19"/>
  <c r="G22" i="19"/>
  <c r="N22" i="19"/>
  <c r="S22" i="19"/>
  <c r="K22" i="19"/>
  <c r="M22" i="19"/>
  <c r="Q22" i="19"/>
  <c r="I22" i="19"/>
  <c r="H22" i="19"/>
  <c r="L22" i="19"/>
  <c r="P22" i="19"/>
  <c r="U29" i="19"/>
  <c r="S29" i="19"/>
  <c r="O29" i="19"/>
  <c r="G29" i="19"/>
  <c r="N29" i="19"/>
  <c r="F29" i="19"/>
  <c r="K29" i="19"/>
  <c r="R29" i="19"/>
  <c r="J29" i="19"/>
  <c r="P29" i="19"/>
  <c r="I29" i="19"/>
  <c r="T29" i="19"/>
  <c r="M29" i="19"/>
  <c r="Q29" i="19"/>
  <c r="H29" i="19"/>
  <c r="U8" i="19"/>
  <c r="O8" i="19"/>
  <c r="G8" i="19"/>
  <c r="N8" i="19"/>
  <c r="S8" i="19"/>
  <c r="K8" i="19"/>
  <c r="R8" i="19"/>
  <c r="J8" i="19"/>
  <c r="L8" i="19"/>
  <c r="M8" i="19"/>
  <c r="F8" i="19"/>
  <c r="P8" i="19"/>
  <c r="Q8" i="19"/>
  <c r="T8" i="19"/>
  <c r="H8" i="19"/>
  <c r="I8" i="19"/>
  <c r="U13" i="19"/>
  <c r="R13" i="19"/>
  <c r="J13" i="19"/>
  <c r="O13" i="19"/>
  <c r="N13" i="19"/>
  <c r="S13" i="19"/>
  <c r="K13" i="19"/>
  <c r="L13" i="19"/>
  <c r="I13" i="19"/>
  <c r="P13" i="19"/>
  <c r="M13" i="19"/>
  <c r="T13" i="19"/>
  <c r="Q13" i="19"/>
  <c r="H13" i="19"/>
  <c r="G13" i="19"/>
  <c r="T20" i="19"/>
  <c r="O20" i="19"/>
  <c r="G20" i="19"/>
  <c r="N20" i="19"/>
  <c r="S20" i="19"/>
  <c r="K20" i="19"/>
  <c r="R20" i="19"/>
  <c r="J20" i="19"/>
  <c r="I20" i="19"/>
  <c r="M20" i="19"/>
  <c r="Q20" i="19"/>
  <c r="U20" i="19"/>
  <c r="H20" i="19"/>
  <c r="L20" i="19"/>
  <c r="P20" i="19"/>
  <c r="R60" i="19"/>
  <c r="S60" i="19"/>
  <c r="N60" i="19"/>
  <c r="H60" i="19"/>
  <c r="G60" i="19"/>
  <c r="U60" i="19"/>
  <c r="J60" i="19"/>
  <c r="I60" i="19"/>
  <c r="K60" i="19"/>
  <c r="O60" i="19"/>
  <c r="P60" i="19"/>
  <c r="Q60" i="19"/>
  <c r="T60" i="19"/>
  <c r="M60" i="19"/>
  <c r="F60" i="19"/>
  <c r="S73" i="19"/>
  <c r="H73" i="19"/>
  <c r="O73" i="19"/>
  <c r="M73" i="19"/>
  <c r="J73" i="19"/>
  <c r="K73" i="19"/>
  <c r="T73" i="19"/>
  <c r="P73" i="19"/>
  <c r="G73" i="19"/>
  <c r="L73" i="19"/>
  <c r="N73" i="19"/>
  <c r="Q73" i="19"/>
  <c r="F73" i="19"/>
  <c r="R73" i="19"/>
  <c r="Q84" i="19"/>
  <c r="I84" i="19"/>
  <c r="F84" i="19"/>
  <c r="T84" i="19"/>
  <c r="O84" i="19"/>
  <c r="M84" i="19"/>
  <c r="G84" i="19"/>
  <c r="J84" i="19"/>
  <c r="S84" i="19"/>
  <c r="R84" i="19"/>
  <c r="N84" i="19"/>
  <c r="K84" i="19"/>
  <c r="H84" i="19"/>
  <c r="R40" i="19"/>
  <c r="N40" i="19"/>
  <c r="H40" i="19"/>
  <c r="S40" i="19"/>
  <c r="K40" i="19"/>
  <c r="I40" i="19"/>
  <c r="G40" i="19"/>
  <c r="F40" i="19"/>
  <c r="Q40" i="19"/>
  <c r="T40" i="19"/>
  <c r="M40" i="19"/>
  <c r="J40" i="19"/>
  <c r="J58" i="19" s="1"/>
  <c r="O40" i="19"/>
  <c r="P40" i="19"/>
  <c r="S61" i="19"/>
  <c r="I61" i="19"/>
  <c r="K61" i="19"/>
  <c r="H61" i="19"/>
  <c r="U61" i="19"/>
  <c r="O61" i="19"/>
  <c r="T61" i="19"/>
  <c r="P61" i="19"/>
  <c r="Q61" i="19"/>
  <c r="G61" i="19"/>
  <c r="J61" i="19"/>
  <c r="F61" i="19"/>
  <c r="R61" i="19"/>
  <c r="H67" i="19"/>
  <c r="S67" i="19"/>
  <c r="G67" i="19"/>
  <c r="R67" i="19"/>
  <c r="N67" i="19"/>
  <c r="F67" i="19"/>
  <c r="U67" i="19"/>
  <c r="J67" i="19"/>
  <c r="Q67" i="19"/>
  <c r="O67" i="19"/>
  <c r="M67" i="19"/>
  <c r="T67" i="19"/>
  <c r="K67" i="19"/>
  <c r="I67" i="19"/>
  <c r="P67" i="19"/>
  <c r="S77" i="19"/>
  <c r="N77" i="19"/>
  <c r="M77" i="19"/>
  <c r="U77" i="19"/>
  <c r="O77" i="19"/>
  <c r="H77" i="19"/>
  <c r="T77" i="19"/>
  <c r="K77" i="19"/>
  <c r="G77" i="19"/>
  <c r="P77" i="19"/>
  <c r="L77" i="19"/>
  <c r="Q77" i="19"/>
  <c r="R77" i="19"/>
  <c r="J77" i="19"/>
  <c r="F77" i="19"/>
  <c r="S41" i="19"/>
  <c r="Q41" i="19"/>
  <c r="F41" i="19"/>
  <c r="G41" i="19"/>
  <c r="R41" i="19"/>
  <c r="J41" i="19"/>
  <c r="H41" i="19"/>
  <c r="T41" i="19"/>
  <c r="K41" i="19"/>
  <c r="K63" i="19" s="1"/>
  <c r="U41" i="19"/>
  <c r="P41" i="19"/>
  <c r="I41" i="19"/>
  <c r="P79" i="19"/>
  <c r="R79" i="19"/>
  <c r="G79" i="19"/>
  <c r="N79" i="19"/>
  <c r="L79" i="19"/>
  <c r="S79" i="19"/>
  <c r="H79" i="19"/>
  <c r="K79" i="19"/>
  <c r="F79" i="19"/>
  <c r="M79" i="19"/>
  <c r="O79" i="19"/>
  <c r="U79" i="19"/>
  <c r="T79" i="19"/>
  <c r="Q79" i="19"/>
  <c r="R88" i="19"/>
  <c r="N88" i="19"/>
  <c r="K88" i="19"/>
  <c r="S88" i="19"/>
  <c r="H88" i="19"/>
  <c r="P88" i="19"/>
  <c r="U88" i="19"/>
  <c r="J88" i="19"/>
  <c r="G88" i="19"/>
  <c r="Q88" i="19"/>
  <c r="O88" i="19"/>
  <c r="L88" i="19"/>
  <c r="M88" i="19"/>
  <c r="T88" i="19"/>
  <c r="I88" i="19"/>
  <c r="S57" i="19"/>
  <c r="N57" i="19"/>
  <c r="Q57" i="19"/>
  <c r="O57" i="19"/>
  <c r="K57" i="19"/>
  <c r="I57" i="19"/>
  <c r="H57" i="19"/>
  <c r="J57" i="19"/>
  <c r="T57" i="19"/>
  <c r="U57" i="19"/>
  <c r="L57" i="19"/>
  <c r="M57" i="19"/>
  <c r="P57" i="19"/>
  <c r="R57" i="19"/>
  <c r="S66" i="19"/>
  <c r="K66" i="19"/>
  <c r="R66" i="19"/>
  <c r="H66" i="19"/>
  <c r="P66" i="19"/>
  <c r="G66" i="19"/>
  <c r="N66" i="19"/>
  <c r="F66" i="19"/>
  <c r="I66" i="19"/>
  <c r="U66" i="19"/>
  <c r="O66" i="19"/>
  <c r="Q66" i="19"/>
  <c r="T66" i="19"/>
  <c r="J66" i="19"/>
  <c r="R72" i="19"/>
  <c r="S72" i="19"/>
  <c r="N72" i="19"/>
  <c r="H72" i="19"/>
  <c r="G72" i="19"/>
  <c r="P72" i="19"/>
  <c r="O72" i="19"/>
  <c r="U72" i="19"/>
  <c r="T72" i="19"/>
  <c r="Q72" i="19"/>
  <c r="F72" i="19"/>
  <c r="K72" i="19"/>
  <c r="R90" i="19"/>
  <c r="H90" i="19"/>
  <c r="G90" i="19"/>
  <c r="N90" i="19"/>
  <c r="F90" i="19"/>
  <c r="S90" i="19"/>
  <c r="M90" i="19"/>
  <c r="O90" i="19"/>
  <c r="T90" i="19"/>
  <c r="Q90" i="19"/>
  <c r="T95" i="19"/>
  <c r="J95" i="19"/>
  <c r="S95" i="19"/>
  <c r="P95" i="19"/>
  <c r="U95" i="19"/>
  <c r="H95" i="19"/>
  <c r="K95" i="19"/>
  <c r="Q95" i="19"/>
  <c r="R95" i="19"/>
  <c r="F95" i="19"/>
  <c r="O95" i="19"/>
  <c r="I95" i="19"/>
  <c r="G95" i="19"/>
  <c r="S105" i="19"/>
  <c r="R105" i="19"/>
  <c r="G105" i="19"/>
  <c r="H105" i="19"/>
  <c r="J105" i="19"/>
  <c r="U105" i="19"/>
  <c r="O105" i="19"/>
  <c r="Q105" i="19"/>
  <c r="T105" i="19"/>
  <c r="F105" i="19"/>
  <c r="I105" i="19"/>
  <c r="K105" i="19"/>
  <c r="R112" i="19"/>
  <c r="N112" i="19"/>
  <c r="H112" i="19"/>
  <c r="S112" i="19"/>
  <c r="P112" i="19"/>
  <c r="U112" i="19"/>
  <c r="T112" i="19"/>
  <c r="Q112" i="19"/>
  <c r="L112" i="19"/>
  <c r="M112" i="19"/>
  <c r="O112" i="19"/>
  <c r="R122" i="19"/>
  <c r="J122" i="19"/>
  <c r="H122" i="19"/>
  <c r="S122" i="19"/>
  <c r="Q122" i="19"/>
  <c r="O122" i="19"/>
  <c r="M122" i="19"/>
  <c r="F122" i="19"/>
  <c r="I122" i="19"/>
  <c r="T122" i="19"/>
  <c r="K122" i="19"/>
  <c r="G122" i="19"/>
  <c r="N122" i="19"/>
  <c r="S129" i="19"/>
  <c r="H129" i="19"/>
  <c r="F129" i="19"/>
  <c r="Q129" i="19"/>
  <c r="R129" i="19"/>
  <c r="I129" i="19"/>
  <c r="M129" i="19"/>
  <c r="N129" i="19"/>
  <c r="O129" i="19"/>
  <c r="J129" i="19"/>
  <c r="T129" i="19"/>
  <c r="K129" i="19"/>
  <c r="G129" i="19"/>
  <c r="S97" i="19"/>
  <c r="G97" i="19"/>
  <c r="R97" i="19"/>
  <c r="H97" i="19"/>
  <c r="J97" i="19"/>
  <c r="F97" i="19"/>
  <c r="N97" i="19"/>
  <c r="U97" i="19"/>
  <c r="O97" i="19"/>
  <c r="K97" i="19"/>
  <c r="Q97" i="19"/>
  <c r="T97" i="19"/>
  <c r="P97" i="19"/>
  <c r="S103" i="19"/>
  <c r="F103" i="19"/>
  <c r="R103" i="19"/>
  <c r="N103" i="19"/>
  <c r="K103" i="19"/>
  <c r="I103" i="19"/>
  <c r="G103" i="19"/>
  <c r="H103" i="19"/>
  <c r="J103" i="19"/>
  <c r="Q103" i="19"/>
  <c r="M103" i="19"/>
  <c r="O103" i="19"/>
  <c r="T103" i="19"/>
  <c r="R119" i="19"/>
  <c r="G119" i="19"/>
  <c r="U119" i="19"/>
  <c r="T119" i="19"/>
  <c r="S119" i="19"/>
  <c r="Q119" i="19"/>
  <c r="N119" i="19"/>
  <c r="O119" i="19"/>
  <c r="M119" i="19"/>
  <c r="H119" i="19"/>
  <c r="F119" i="19"/>
  <c r="P119" i="19"/>
  <c r="S177" i="19"/>
  <c r="K177" i="19"/>
  <c r="R177" i="19"/>
  <c r="G177" i="19"/>
  <c r="P177" i="19"/>
  <c r="F177" i="19"/>
  <c r="L177" i="19"/>
  <c r="M177" i="19"/>
  <c r="J177" i="19"/>
  <c r="H177" i="19"/>
  <c r="O177" i="19"/>
  <c r="N177" i="19"/>
  <c r="Q177" i="19"/>
  <c r="S101" i="19"/>
  <c r="R101" i="19"/>
  <c r="G101" i="19"/>
  <c r="N101" i="19"/>
  <c r="F101" i="19"/>
  <c r="O101" i="19"/>
  <c r="K101" i="19"/>
  <c r="U101" i="19"/>
  <c r="T101" i="19"/>
  <c r="P101" i="19"/>
  <c r="H101" i="19"/>
  <c r="Q101" i="19"/>
  <c r="S127" i="19"/>
  <c r="Q127" i="19"/>
  <c r="G127" i="19"/>
  <c r="K127" i="19"/>
  <c r="U127" i="19"/>
  <c r="R127" i="19"/>
  <c r="I127" i="19"/>
  <c r="N127" i="19"/>
  <c r="O127" i="19"/>
  <c r="J127" i="19"/>
  <c r="T127" i="19"/>
  <c r="P127" i="19"/>
  <c r="H127" i="19"/>
  <c r="F127" i="19"/>
  <c r="U134" i="19"/>
  <c r="L134" i="19"/>
  <c r="Q134" i="19"/>
  <c r="G134" i="19"/>
  <c r="M134" i="19"/>
  <c r="K134" i="19"/>
  <c r="S134" i="19"/>
  <c r="H134" i="19"/>
  <c r="I134" i="19"/>
  <c r="N134" i="19"/>
  <c r="J134" i="19"/>
  <c r="O134" i="19"/>
  <c r="R134" i="19"/>
  <c r="T134" i="19"/>
  <c r="P145" i="19"/>
  <c r="G145" i="19"/>
  <c r="S145" i="19"/>
  <c r="H145" i="19"/>
  <c r="R145" i="19"/>
  <c r="T145" i="19"/>
  <c r="U145" i="19"/>
  <c r="Q145" i="19"/>
  <c r="F145" i="19"/>
  <c r="P168" i="19"/>
  <c r="Q168" i="19"/>
  <c r="L168" i="19"/>
  <c r="N168" i="19"/>
  <c r="H168" i="19"/>
  <c r="M168" i="19"/>
  <c r="G168" i="19"/>
  <c r="T168" i="19"/>
  <c r="O168" i="19"/>
  <c r="J168" i="19"/>
  <c r="I168" i="19"/>
  <c r="K168" i="19"/>
  <c r="R168" i="19"/>
  <c r="S168" i="19"/>
  <c r="G149" i="19"/>
  <c r="S149" i="19"/>
  <c r="O149" i="19"/>
  <c r="K149" i="19"/>
  <c r="N149" i="19"/>
  <c r="H149" i="19"/>
  <c r="Q149" i="19"/>
  <c r="R149" i="19"/>
  <c r="L149" i="19"/>
  <c r="P149" i="19"/>
  <c r="J149" i="19"/>
  <c r="T149" i="19"/>
  <c r="M149" i="19"/>
  <c r="R156" i="19"/>
  <c r="F156" i="19"/>
  <c r="P156" i="19"/>
  <c r="L156" i="19"/>
  <c r="G156" i="19"/>
  <c r="M156" i="19"/>
  <c r="S156" i="19"/>
  <c r="O156" i="19"/>
  <c r="U156" i="19"/>
  <c r="T156" i="19"/>
  <c r="H156" i="19"/>
  <c r="Q156" i="19"/>
  <c r="N156" i="19"/>
  <c r="S165" i="19"/>
  <c r="K165" i="19"/>
  <c r="N165" i="19"/>
  <c r="O165" i="19"/>
  <c r="Q165" i="19"/>
  <c r="J165" i="19"/>
  <c r="T165" i="19"/>
  <c r="H165" i="19"/>
  <c r="F165" i="19"/>
  <c r="M165" i="19"/>
  <c r="R165" i="19"/>
  <c r="I165" i="19"/>
  <c r="U165" i="19"/>
  <c r="G165" i="19"/>
  <c r="R174" i="19"/>
  <c r="K174" i="19"/>
  <c r="P174" i="19"/>
  <c r="N174" i="19"/>
  <c r="L174" i="19"/>
  <c r="S174" i="19"/>
  <c r="Q174" i="19"/>
  <c r="O174" i="19"/>
  <c r="T174" i="19"/>
  <c r="M174" i="19"/>
  <c r="J174" i="19"/>
  <c r="N182" i="19"/>
  <c r="G182" i="19"/>
  <c r="L182" i="19"/>
  <c r="S182" i="19"/>
  <c r="K182" i="19"/>
  <c r="R182" i="19"/>
  <c r="H182" i="19"/>
  <c r="Q182" i="19"/>
  <c r="O182" i="19"/>
  <c r="M182" i="19"/>
  <c r="T182" i="19"/>
  <c r="I182" i="19"/>
  <c r="J182" i="19"/>
  <c r="O140" i="19"/>
  <c r="K140" i="19"/>
  <c r="H140" i="19"/>
  <c r="S140" i="19"/>
  <c r="G140" i="19"/>
  <c r="M140" i="19"/>
  <c r="Q140" i="19"/>
  <c r="J140" i="19"/>
  <c r="I140" i="19"/>
  <c r="F140" i="19"/>
  <c r="R140" i="19"/>
  <c r="T140" i="19"/>
  <c r="U140" i="19"/>
  <c r="N140" i="19"/>
  <c r="R183" i="19"/>
  <c r="N183" i="19"/>
  <c r="L183" i="19"/>
  <c r="H183" i="19"/>
  <c r="S183" i="19"/>
  <c r="G183" i="19"/>
  <c r="P183" i="19"/>
  <c r="M183" i="19"/>
  <c r="J183" i="19"/>
  <c r="F183" i="19"/>
  <c r="U183" i="19"/>
  <c r="O183" i="19"/>
  <c r="K183" i="19"/>
  <c r="Q183" i="19"/>
  <c r="T183" i="19"/>
  <c r="T7" i="19"/>
  <c r="R7" i="19"/>
  <c r="J7" i="19"/>
  <c r="O7" i="19"/>
  <c r="G7" i="19"/>
  <c r="N7" i="19"/>
  <c r="F7" i="19"/>
  <c r="S7" i="19"/>
  <c r="K7" i="19"/>
  <c r="M7" i="19"/>
  <c r="Q7" i="19"/>
  <c r="U7" i="19"/>
  <c r="I7" i="19"/>
  <c r="H7" i="19"/>
  <c r="L7" i="19"/>
  <c r="P7" i="19"/>
  <c r="R19" i="19"/>
  <c r="J19" i="19"/>
  <c r="O19" i="19"/>
  <c r="G19" i="19"/>
  <c r="N19" i="19"/>
  <c r="S19" i="19"/>
  <c r="K19" i="19"/>
  <c r="H19" i="19"/>
  <c r="I19" i="19"/>
  <c r="P19" i="19"/>
  <c r="M19" i="19"/>
  <c r="T19" i="19"/>
  <c r="Q19" i="19"/>
  <c r="T14" i="19"/>
  <c r="N14" i="19"/>
  <c r="F14" i="19"/>
  <c r="S14" i="19"/>
  <c r="K14" i="19"/>
  <c r="R14" i="19"/>
  <c r="J14" i="19"/>
  <c r="O14" i="19"/>
  <c r="G14" i="19"/>
  <c r="M14" i="19"/>
  <c r="Q14" i="19"/>
  <c r="I14" i="19"/>
  <c r="H14" i="19"/>
  <c r="P14" i="19"/>
  <c r="T30" i="19"/>
  <c r="S30" i="19"/>
  <c r="J30" i="19"/>
  <c r="R30" i="19"/>
  <c r="G30" i="19"/>
  <c r="F30" i="19"/>
  <c r="O30" i="19"/>
  <c r="K30" i="19"/>
  <c r="Q30" i="19"/>
  <c r="U30" i="19"/>
  <c r="I30" i="19"/>
  <c r="H30" i="19"/>
  <c r="P30" i="19"/>
  <c r="N30" i="19"/>
  <c r="T9" i="19"/>
  <c r="R9" i="19"/>
  <c r="N9" i="19"/>
  <c r="K9" i="19"/>
  <c r="S9" i="19"/>
  <c r="J9" i="19"/>
  <c r="Q9" i="19"/>
  <c r="U9" i="19"/>
  <c r="G9" i="19"/>
  <c r="I9" i="19"/>
  <c r="M9" i="19"/>
  <c r="L9" i="19"/>
  <c r="P9" i="19"/>
  <c r="H9" i="19"/>
  <c r="F9" i="19"/>
  <c r="F19" i="19" s="1"/>
  <c r="O9" i="19"/>
  <c r="T28" i="19"/>
  <c r="S28" i="19"/>
  <c r="K28" i="19"/>
  <c r="R28" i="19"/>
  <c r="J28" i="19"/>
  <c r="O28" i="19"/>
  <c r="G28" i="19"/>
  <c r="N28" i="19"/>
  <c r="F28" i="19"/>
  <c r="H28" i="19"/>
  <c r="I28" i="19"/>
  <c r="P28" i="19"/>
  <c r="Q28" i="19"/>
  <c r="U28" i="19"/>
  <c r="R46" i="19"/>
  <c r="H46" i="19"/>
  <c r="P46" i="19"/>
  <c r="G46" i="19"/>
  <c r="N46" i="19"/>
  <c r="F46" i="19"/>
  <c r="S46" i="19"/>
  <c r="K46" i="19"/>
  <c r="U46" i="19"/>
  <c r="O46" i="19"/>
  <c r="Q46" i="19"/>
  <c r="T46" i="19"/>
  <c r="I46" i="19"/>
  <c r="J46" i="19"/>
  <c r="R54" i="19"/>
  <c r="H54" i="19"/>
  <c r="P54" i="19"/>
  <c r="G54" i="19"/>
  <c r="N54" i="19"/>
  <c r="F54" i="19"/>
  <c r="S54" i="19"/>
  <c r="K54" i="19"/>
  <c r="Q54" i="19"/>
  <c r="O54" i="19"/>
  <c r="M54" i="19"/>
  <c r="T54" i="19"/>
  <c r="I54" i="19"/>
  <c r="U54" i="19"/>
  <c r="J54" i="19"/>
  <c r="R68" i="19"/>
  <c r="S68" i="19"/>
  <c r="N68" i="19"/>
  <c r="H68" i="19"/>
  <c r="G68" i="19"/>
  <c r="Q68" i="19"/>
  <c r="K68" i="19"/>
  <c r="M68" i="19"/>
  <c r="O68" i="19"/>
  <c r="U68" i="19"/>
  <c r="T68" i="19"/>
  <c r="F68" i="19"/>
  <c r="S49" i="19"/>
  <c r="N49" i="19"/>
  <c r="M49" i="19"/>
  <c r="T49" i="19"/>
  <c r="K49" i="19"/>
  <c r="U49" i="19"/>
  <c r="H49" i="19"/>
  <c r="Q49" i="19"/>
  <c r="P49" i="19"/>
  <c r="R49" i="19"/>
  <c r="O49" i="19"/>
  <c r="G49" i="19"/>
  <c r="L49" i="19"/>
  <c r="S63" i="19"/>
  <c r="L63" i="19"/>
  <c r="G63" i="19"/>
  <c r="R63" i="19"/>
  <c r="F63" i="19"/>
  <c r="P63" i="19"/>
  <c r="U63" i="19"/>
  <c r="T63" i="19"/>
  <c r="H63" i="19"/>
  <c r="Q63" i="19"/>
  <c r="N63" i="19"/>
  <c r="M63" i="19"/>
  <c r="O63" i="19"/>
  <c r="J63" i="19"/>
  <c r="S69" i="19"/>
  <c r="N69" i="19"/>
  <c r="M69" i="19"/>
  <c r="T69" i="19"/>
  <c r="U69" i="19"/>
  <c r="J69" i="19"/>
  <c r="Q69" i="19"/>
  <c r="K69" i="19"/>
  <c r="I69" i="19"/>
  <c r="P69" i="19"/>
  <c r="O69" i="19"/>
  <c r="L69" i="19"/>
  <c r="R69" i="19"/>
  <c r="S45" i="19"/>
  <c r="G45" i="19"/>
  <c r="Q45" i="19"/>
  <c r="O45" i="19"/>
  <c r="F45" i="19"/>
  <c r="R45" i="19"/>
  <c r="H45" i="19"/>
  <c r="I45" i="19"/>
  <c r="N45" i="19"/>
  <c r="P45" i="19"/>
  <c r="M45" i="19"/>
  <c r="J45" i="19"/>
  <c r="T45" i="19"/>
  <c r="K45" i="19"/>
  <c r="S53" i="19"/>
  <c r="J53" i="19"/>
  <c r="H53" i="19"/>
  <c r="N53" i="19"/>
  <c r="M53" i="19"/>
  <c r="T53" i="19"/>
  <c r="I53" i="19"/>
  <c r="P53" i="19"/>
  <c r="R53" i="19"/>
  <c r="O53" i="19"/>
  <c r="G53" i="19"/>
  <c r="Q53" i="19"/>
  <c r="K53" i="19"/>
  <c r="L53" i="19"/>
  <c r="P80" i="19"/>
  <c r="R80" i="19"/>
  <c r="H80" i="19"/>
  <c r="K80" i="19"/>
  <c r="M80" i="19"/>
  <c r="N80" i="19"/>
  <c r="G80" i="19"/>
  <c r="S80" i="19"/>
  <c r="U80" i="19"/>
  <c r="T80" i="19"/>
  <c r="O80" i="19"/>
  <c r="Q80" i="19"/>
  <c r="F80" i="19"/>
  <c r="T32" i="19"/>
  <c r="S32" i="19"/>
  <c r="K32" i="19"/>
  <c r="R32" i="19"/>
  <c r="J32" i="19"/>
  <c r="N32" i="19"/>
  <c r="F32" i="19"/>
  <c r="O32" i="19"/>
  <c r="G32" i="19"/>
  <c r="I32" i="19"/>
  <c r="M32" i="19"/>
  <c r="Q32" i="19"/>
  <c r="U32" i="19"/>
  <c r="P32" i="19"/>
  <c r="H32" i="19"/>
  <c r="R106" i="19"/>
  <c r="H106" i="19"/>
  <c r="P106" i="19"/>
  <c r="G106" i="19"/>
  <c r="N106" i="19"/>
  <c r="F106" i="19"/>
  <c r="S106" i="19"/>
  <c r="K106" i="19"/>
  <c r="J106" i="19"/>
  <c r="U106" i="19"/>
  <c r="O106" i="19"/>
  <c r="Q106" i="19"/>
  <c r="T106" i="19"/>
  <c r="T123" i="19"/>
  <c r="R123" i="19"/>
  <c r="J123" i="19"/>
  <c r="F123" i="19"/>
  <c r="U123" i="19"/>
  <c r="I123" i="19"/>
  <c r="S123" i="19"/>
  <c r="Q123" i="19"/>
  <c r="G123" i="19"/>
  <c r="H123" i="19"/>
  <c r="K123" i="19"/>
  <c r="P123" i="19"/>
  <c r="N171" i="19"/>
  <c r="M171" i="19"/>
  <c r="P171" i="19"/>
  <c r="H171" i="19"/>
  <c r="R171" i="19"/>
  <c r="K171" i="19"/>
  <c r="S171" i="19"/>
  <c r="F171" i="19"/>
  <c r="T171" i="19"/>
  <c r="Q171" i="19"/>
  <c r="G171" i="19"/>
  <c r="O171" i="19"/>
  <c r="Q130" i="19"/>
  <c r="K130" i="19"/>
  <c r="S130" i="19"/>
  <c r="H130" i="19"/>
  <c r="P130" i="19"/>
  <c r="G130" i="19"/>
  <c r="M130" i="19"/>
  <c r="L130" i="19"/>
  <c r="J130" i="19"/>
  <c r="N130" i="19"/>
  <c r="F130" i="19"/>
  <c r="O130" i="19"/>
  <c r="R130" i="19"/>
  <c r="U167" i="19"/>
  <c r="K167" i="19"/>
  <c r="S167" i="19"/>
  <c r="H167" i="19"/>
  <c r="Q167" i="19"/>
  <c r="G167" i="19"/>
  <c r="P167" i="19"/>
  <c r="J167" i="19"/>
  <c r="F167" i="19"/>
  <c r="I167" i="19"/>
  <c r="R167" i="19"/>
  <c r="T167" i="19"/>
  <c r="T89" i="19"/>
  <c r="J89" i="19"/>
  <c r="P89" i="19"/>
  <c r="N89" i="19"/>
  <c r="Q89" i="19"/>
  <c r="K89" i="19"/>
  <c r="H89" i="19"/>
  <c r="G89" i="19"/>
  <c r="M89" i="19"/>
  <c r="F89" i="19"/>
  <c r="O89" i="19"/>
  <c r="R89" i="19"/>
  <c r="I89" i="19"/>
  <c r="S89" i="19"/>
  <c r="S98" i="19"/>
  <c r="L98" i="19"/>
  <c r="F98" i="19"/>
  <c r="R98" i="19"/>
  <c r="K98" i="19"/>
  <c r="P98" i="19"/>
  <c r="H98" i="19"/>
  <c r="N98" i="19"/>
  <c r="G98" i="19"/>
  <c r="M98" i="19"/>
  <c r="J98" i="19"/>
  <c r="U98" i="19"/>
  <c r="O98" i="19"/>
  <c r="Q98" i="19"/>
  <c r="T98" i="19"/>
  <c r="S107" i="19"/>
  <c r="P107" i="19"/>
  <c r="L107" i="19"/>
  <c r="H107" i="19"/>
  <c r="R107" i="19"/>
  <c r="N107" i="19"/>
  <c r="U107" i="19"/>
  <c r="F107" i="19"/>
  <c r="G107" i="19"/>
  <c r="Q107" i="19"/>
  <c r="M107" i="19"/>
  <c r="T107" i="19"/>
  <c r="R121" i="19"/>
  <c r="F121" i="19"/>
  <c r="N121" i="19"/>
  <c r="H121" i="19"/>
  <c r="P121" i="19"/>
  <c r="O121" i="19"/>
  <c r="Q121" i="19"/>
  <c r="S121" i="19"/>
  <c r="M121" i="19"/>
  <c r="J121" i="19"/>
  <c r="K121" i="19"/>
  <c r="I121" i="19"/>
  <c r="G121" i="19"/>
  <c r="T121" i="19"/>
  <c r="U121" i="19"/>
  <c r="S135" i="19"/>
  <c r="L135" i="19"/>
  <c r="G135" i="19"/>
  <c r="Q135" i="19"/>
  <c r="U135" i="19"/>
  <c r="K135" i="19"/>
  <c r="F135" i="19"/>
  <c r="H135" i="19"/>
  <c r="R135" i="19"/>
  <c r="O135" i="19"/>
  <c r="M135" i="19"/>
  <c r="N135" i="19"/>
  <c r="T135" i="19"/>
  <c r="J135" i="19"/>
  <c r="O150" i="19"/>
  <c r="K150" i="19"/>
  <c r="G150" i="19"/>
  <c r="S150" i="19"/>
  <c r="N150" i="19"/>
  <c r="H150" i="19"/>
  <c r="R150" i="19"/>
  <c r="P150" i="19"/>
  <c r="I150" i="19"/>
  <c r="F150" i="19"/>
  <c r="T150" i="19"/>
  <c r="J150" i="19"/>
  <c r="Q150" i="19"/>
  <c r="S113" i="19"/>
  <c r="R113" i="19"/>
  <c r="G113" i="19"/>
  <c r="N113" i="19"/>
  <c r="Q113" i="19"/>
  <c r="O113" i="19"/>
  <c r="M113" i="19"/>
  <c r="T113" i="19"/>
  <c r="F113" i="19"/>
  <c r="I113" i="19"/>
  <c r="K113" i="19"/>
  <c r="H113" i="19"/>
  <c r="U113" i="19"/>
  <c r="J113" i="19"/>
  <c r="P113" i="19"/>
  <c r="O143" i="19"/>
  <c r="K143" i="19"/>
  <c r="G143" i="19"/>
  <c r="S143" i="19"/>
  <c r="H143" i="19"/>
  <c r="U143" i="19"/>
  <c r="R143" i="19"/>
  <c r="T143" i="19"/>
  <c r="Q143" i="19"/>
  <c r="N143" i="19"/>
  <c r="M143" i="19"/>
  <c r="J143" i="19"/>
  <c r="I143" i="19"/>
  <c r="Q128" i="19"/>
  <c r="S128" i="19"/>
  <c r="H128" i="19"/>
  <c r="U128" i="19"/>
  <c r="M128" i="19"/>
  <c r="K128" i="19"/>
  <c r="R128" i="19"/>
  <c r="I128" i="19"/>
  <c r="G128" i="19"/>
  <c r="N128" i="19"/>
  <c r="O128" i="19"/>
  <c r="J128" i="19"/>
  <c r="T128" i="19"/>
  <c r="F128" i="19"/>
  <c r="S138" i="19"/>
  <c r="H138" i="19"/>
  <c r="M138" i="19"/>
  <c r="Q138" i="19"/>
  <c r="K138" i="19"/>
  <c r="G138" i="19"/>
  <c r="J138" i="19"/>
  <c r="T138" i="19"/>
  <c r="U138" i="19"/>
  <c r="I138" i="19"/>
  <c r="R138" i="19"/>
  <c r="O138" i="19"/>
  <c r="N138" i="19"/>
  <c r="F138" i="19"/>
  <c r="P163" i="19"/>
  <c r="H163" i="19"/>
  <c r="U163" i="19"/>
  <c r="M163" i="19"/>
  <c r="G163" i="19"/>
  <c r="S163" i="19"/>
  <c r="L163" i="19"/>
  <c r="Q163" i="19"/>
  <c r="K163" i="19"/>
  <c r="F163" i="19"/>
  <c r="R163" i="19"/>
  <c r="O163" i="19"/>
  <c r="N163" i="19"/>
  <c r="T163" i="19"/>
  <c r="J163" i="19"/>
  <c r="S144" i="19"/>
  <c r="G144" i="19"/>
  <c r="O144" i="19"/>
  <c r="H144" i="19"/>
  <c r="N144" i="19"/>
  <c r="Q144" i="19"/>
  <c r="F144" i="19"/>
  <c r="M144" i="19"/>
  <c r="R144" i="19"/>
  <c r="T144" i="19"/>
  <c r="S151" i="19"/>
  <c r="G151" i="19"/>
  <c r="T151" i="19"/>
  <c r="O151" i="19"/>
  <c r="K151" i="19"/>
  <c r="N151" i="19"/>
  <c r="Q151" i="19"/>
  <c r="I151" i="19"/>
  <c r="H151" i="19"/>
  <c r="M151" i="19"/>
  <c r="F151" i="19"/>
  <c r="R151" i="19"/>
  <c r="J151" i="19"/>
  <c r="U151" i="19"/>
  <c r="S159" i="19"/>
  <c r="N159" i="19"/>
  <c r="Q159" i="19"/>
  <c r="O159" i="19"/>
  <c r="F159" i="19"/>
  <c r="M159" i="19"/>
  <c r="T159" i="19"/>
  <c r="K159" i="19"/>
  <c r="I159" i="19"/>
  <c r="G159" i="19"/>
  <c r="H159" i="19"/>
  <c r="U159" i="19"/>
  <c r="J159" i="19"/>
  <c r="R159" i="19"/>
  <c r="N175" i="19"/>
  <c r="I175" i="19"/>
  <c r="F175" i="19"/>
  <c r="H175" i="19"/>
  <c r="U175" i="19"/>
  <c r="R175" i="19"/>
  <c r="O175" i="19"/>
  <c r="S175" i="19"/>
  <c r="J175" i="19"/>
  <c r="Q175" i="19"/>
  <c r="G175" i="19"/>
  <c r="T175" i="19"/>
  <c r="M175" i="19"/>
  <c r="K175" i="19"/>
  <c r="S153" i="19"/>
  <c r="R153" i="19"/>
  <c r="G153" i="19"/>
  <c r="F153" i="19"/>
  <c r="Q153" i="19"/>
  <c r="T153" i="19"/>
  <c r="K153" i="19"/>
  <c r="I153" i="19"/>
  <c r="P153" i="19"/>
  <c r="H153" i="19"/>
  <c r="J153" i="19"/>
  <c r="U153" i="19"/>
  <c r="O153" i="19"/>
  <c r="T161" i="19"/>
  <c r="S161" i="19"/>
  <c r="G161" i="19"/>
  <c r="K161" i="19"/>
  <c r="Q161" i="19"/>
  <c r="O161" i="19"/>
  <c r="M161" i="19"/>
  <c r="U161" i="19"/>
  <c r="H161" i="19"/>
  <c r="I161" i="19"/>
  <c r="F161" i="19"/>
  <c r="N161" i="19"/>
  <c r="R161" i="19"/>
  <c r="J161" i="19"/>
  <c r="S169" i="19"/>
  <c r="P169" i="19"/>
  <c r="L169" i="19"/>
  <c r="K169" i="19"/>
  <c r="R169" i="19"/>
  <c r="G169" i="19"/>
  <c r="H169" i="19"/>
  <c r="I169" i="19"/>
  <c r="J169" i="19"/>
  <c r="N169" i="19"/>
  <c r="U169" i="19"/>
  <c r="Q169" i="19"/>
  <c r="O169" i="19"/>
  <c r="M169" i="19"/>
  <c r="T169" i="19"/>
  <c r="O92" i="19"/>
  <c r="O107" i="19" s="1"/>
  <c r="H173" i="19"/>
  <c r="H174" i="19" s="1"/>
  <c r="G37" i="19"/>
  <c r="J72" i="19"/>
  <c r="M30" i="19"/>
  <c r="K90" i="19"/>
  <c r="K107" i="19" s="1"/>
  <c r="U22" i="19"/>
  <c r="E7" i="19"/>
  <c r="N43" i="19"/>
  <c r="T99" i="19"/>
  <c r="J79" i="19"/>
  <c r="I65" i="19"/>
  <c r="I68" i="19"/>
  <c r="L18" i="19"/>
  <c r="F22" i="19"/>
  <c r="M24" i="19" l="1"/>
  <c r="K12" i="19"/>
  <c r="L17" i="19"/>
  <c r="P16" i="19"/>
  <c r="P27" i="19" s="1"/>
  <c r="P33" i="19" s="1"/>
  <c r="O34" i="19"/>
  <c r="N41" i="19"/>
  <c r="K34" i="19"/>
  <c r="K39" i="19" s="1"/>
  <c r="U12" i="19"/>
  <c r="I12" i="19"/>
  <c r="J12" i="19"/>
  <c r="V10" i="19"/>
  <c r="V15" i="19"/>
  <c r="P82" i="19"/>
  <c r="V17" i="19"/>
  <c r="V13" i="19"/>
  <c r="V63" i="19"/>
  <c r="V20" i="19"/>
  <c r="V12" i="19"/>
  <c r="V7" i="19"/>
  <c r="V6" i="19"/>
  <c r="T85" i="19"/>
  <c r="V4" i="19"/>
  <c r="V9" i="19"/>
  <c r="V152" i="19"/>
  <c r="V56" i="19"/>
  <c r="V11" i="19"/>
  <c r="V8" i="19"/>
  <c r="V5" i="19"/>
  <c r="V65" i="19"/>
  <c r="K108" i="19"/>
  <c r="G57" i="19"/>
  <c r="G69" i="19" s="1"/>
  <c r="G154" i="19" s="1"/>
  <c r="G173" i="19" s="1"/>
  <c r="G174" i="19" s="1"/>
  <c r="O123" i="19"/>
  <c r="O166" i="19" s="1"/>
  <c r="V18" i="19"/>
  <c r="U34" i="19"/>
  <c r="F26" i="19"/>
  <c r="V26" i="19" s="1"/>
  <c r="N61" i="19"/>
  <c r="N64" i="19" s="1"/>
  <c r="E8" i="19"/>
  <c r="T130" i="19"/>
  <c r="N74" i="19"/>
  <c r="J81" i="19"/>
  <c r="J90" i="19" s="1"/>
  <c r="N83" i="19"/>
  <c r="N92" i="19" s="1"/>
  <c r="N95" i="19" s="1"/>
  <c r="V22" i="19"/>
  <c r="I72" i="19"/>
  <c r="U40" i="19"/>
  <c r="K112" i="19"/>
  <c r="M31" i="19"/>
  <c r="T131" i="19"/>
  <c r="L19" i="19"/>
  <c r="P84" i="19"/>
  <c r="L493" i="6"/>
  <c r="L491" i="6"/>
  <c r="L484" i="6"/>
  <c r="L482" i="6"/>
  <c r="L480" i="6"/>
  <c r="L478" i="6"/>
  <c r="L474" i="6"/>
  <c r="L472" i="6"/>
  <c r="L470" i="6"/>
  <c r="L468" i="6"/>
  <c r="L466" i="6"/>
  <c r="L465" i="6"/>
  <c r="L462" i="6"/>
  <c r="L460" i="6"/>
  <c r="L457" i="6"/>
  <c r="O145" i="19" l="1"/>
  <c r="U14" i="19"/>
  <c r="J34" i="19"/>
  <c r="I16" i="19"/>
  <c r="U37" i="19"/>
  <c r="O146" i="19"/>
  <c r="J39" i="19"/>
  <c r="G112" i="19"/>
  <c r="P68" i="19"/>
  <c r="U44" i="19"/>
  <c r="J48" i="19"/>
  <c r="G181" i="19"/>
  <c r="O167" i="19"/>
  <c r="O170" i="19" s="1"/>
  <c r="T133" i="19"/>
  <c r="T136" i="19" s="1"/>
  <c r="T137" i="19" s="1"/>
  <c r="T155" i="19" s="1"/>
  <c r="T176" i="19" s="1"/>
  <c r="T177" i="19" s="1"/>
  <c r="T178" i="19" s="1"/>
  <c r="T181" i="19" s="1"/>
  <c r="V19" i="19"/>
  <c r="U45" i="19"/>
  <c r="U53" i="19"/>
  <c r="N105" i="19"/>
  <c r="N117" i="19" s="1"/>
  <c r="N123" i="19" s="1"/>
  <c r="N124" i="19" s="1"/>
  <c r="N153" i="19" s="1"/>
  <c r="N157" i="19" s="1"/>
  <c r="N166" i="19" s="1"/>
  <c r="N167" i="19" s="1"/>
  <c r="E9" i="19"/>
  <c r="P93" i="19"/>
  <c r="F36" i="19"/>
  <c r="K114" i="19"/>
  <c r="K119" i="19" s="1"/>
  <c r="K144" i="19" s="1"/>
  <c r="K145" i="19" s="1"/>
  <c r="K156" i="19" s="1"/>
  <c r="K170" i="19" s="1"/>
  <c r="I73" i="19"/>
  <c r="L21" i="19"/>
  <c r="M33" i="19"/>
  <c r="E10" i="19"/>
  <c r="P103" i="19"/>
  <c r="L489" i="6"/>
  <c r="L458" i="6"/>
  <c r="L485" i="6"/>
  <c r="L487" i="6"/>
  <c r="L471" i="6"/>
  <c r="L481" i="6"/>
  <c r="L467" i="6"/>
  <c r="L463" i="6"/>
  <c r="L476" i="6"/>
  <c r="J49" i="19" l="1"/>
  <c r="J76" i="19" s="1"/>
  <c r="J80" i="19" s="1"/>
  <c r="P83" i="19"/>
  <c r="N108" i="19"/>
  <c r="I24" i="19"/>
  <c r="V16" i="19"/>
  <c r="I34" i="19"/>
  <c r="V14" i="19"/>
  <c r="E11" i="19"/>
  <c r="E12" i="19" s="1"/>
  <c r="E13" i="19" s="1"/>
  <c r="E14" i="19" s="1"/>
  <c r="E15" i="19" s="1"/>
  <c r="P105" i="19"/>
  <c r="V21" i="19"/>
  <c r="L23" i="19"/>
  <c r="I77" i="19"/>
  <c r="F37" i="19"/>
  <c r="M34" i="19"/>
  <c r="M38" i="19" s="1"/>
  <c r="M41" i="19" s="1"/>
  <c r="M42" i="19" s="1"/>
  <c r="M43" i="19" s="1"/>
  <c r="M46" i="19" s="1"/>
  <c r="M47" i="19" s="1"/>
  <c r="M51" i="19" s="1"/>
  <c r="M61" i="19" s="1"/>
  <c r="M64" i="19" s="1"/>
  <c r="U55" i="19"/>
  <c r="U58" i="19" s="1"/>
  <c r="V58" i="19" s="1"/>
  <c r="L483" i="6"/>
  <c r="L464" i="6"/>
  <c r="L486" i="6"/>
  <c r="L494" i="6"/>
  <c r="L492" i="6"/>
  <c r="L469" i="6"/>
  <c r="L473" i="6"/>
  <c r="L490" i="6"/>
  <c r="L488" i="6"/>
  <c r="L456" i="6"/>
  <c r="L459" i="6"/>
  <c r="L477" i="6"/>
  <c r="L475" i="6"/>
  <c r="L461" i="6"/>
  <c r="L479" i="6"/>
  <c r="L225" i="6"/>
  <c r="L221" i="6"/>
  <c r="L205" i="6"/>
  <c r="I36" i="19" l="1"/>
  <c r="J93" i="19"/>
  <c r="N142" i="19"/>
  <c r="N145" i="19" s="1"/>
  <c r="N146" i="19" s="1"/>
  <c r="P90" i="19"/>
  <c r="M44" i="19"/>
  <c r="L24" i="19"/>
  <c r="V24" i="19" s="1"/>
  <c r="J94" i="19"/>
  <c r="J101" i="19" s="1"/>
  <c r="J107" i="19" s="1"/>
  <c r="J108" i="19" s="1"/>
  <c r="J112" i="19" s="1"/>
  <c r="J114" i="19" s="1"/>
  <c r="J116" i="19" s="1"/>
  <c r="J119" i="19" s="1"/>
  <c r="J144" i="19" s="1"/>
  <c r="J145" i="19" s="1"/>
  <c r="J156" i="19" s="1"/>
  <c r="J170" i="19" s="1"/>
  <c r="J171" i="19" s="1"/>
  <c r="U71" i="19"/>
  <c r="E16" i="19"/>
  <c r="U73" i="19"/>
  <c r="E17" i="19"/>
  <c r="E18" i="19" s="1"/>
  <c r="E19" i="19" s="1"/>
  <c r="E20" i="19" s="1"/>
  <c r="E21" i="19" s="1"/>
  <c r="E22" i="19" s="1"/>
  <c r="E23" i="19" s="1"/>
  <c r="E24" i="19" s="1"/>
  <c r="E25" i="19" s="1"/>
  <c r="E26" i="19" s="1"/>
  <c r="E27" i="19" s="1"/>
  <c r="E28" i="19" s="1"/>
  <c r="E29" i="19" s="1"/>
  <c r="E30" i="19" s="1"/>
  <c r="E31" i="19" s="1"/>
  <c r="E32" i="19" s="1"/>
  <c r="E33" i="19" s="1"/>
  <c r="E34" i="19" s="1"/>
  <c r="E35" i="19" s="1"/>
  <c r="E36" i="19" s="1"/>
  <c r="E37" i="19" s="1"/>
  <c r="E38" i="19" s="1"/>
  <c r="E39" i="19" s="1"/>
  <c r="E40" i="19" s="1"/>
  <c r="E41" i="19" s="1"/>
  <c r="E42" i="19" s="1"/>
  <c r="E43" i="19" s="1"/>
  <c r="E44" i="19" s="1"/>
  <c r="E45" i="19" s="1"/>
  <c r="E46" i="19" s="1"/>
  <c r="E47" i="19" s="1"/>
  <c r="E48" i="19" s="1"/>
  <c r="E49" i="19" s="1"/>
  <c r="E50" i="19" s="1"/>
  <c r="E51" i="19" s="1"/>
  <c r="E52" i="19" s="1"/>
  <c r="E53" i="19" s="1"/>
  <c r="E54" i="19" s="1"/>
  <c r="E55" i="19" s="1"/>
  <c r="E56" i="19" s="1"/>
  <c r="E57" i="19" s="1"/>
  <c r="E58" i="19" s="1"/>
  <c r="E59" i="19" s="1"/>
  <c r="E60" i="19" s="1"/>
  <c r="E61" i="19" s="1"/>
  <c r="E62" i="19" s="1"/>
  <c r="E63" i="19" s="1"/>
  <c r="E64" i="19" s="1"/>
  <c r="E65" i="19" s="1"/>
  <c r="E66" i="19" s="1"/>
  <c r="E67" i="19" s="1"/>
  <c r="E68" i="19" s="1"/>
  <c r="E69" i="19" s="1"/>
  <c r="E70" i="19" s="1"/>
  <c r="E71" i="19" s="1"/>
  <c r="E72" i="19" s="1"/>
  <c r="E73" i="19" s="1"/>
  <c r="E74" i="19" s="1"/>
  <c r="E75" i="19" s="1"/>
  <c r="E76" i="19" s="1"/>
  <c r="E77" i="19" s="1"/>
  <c r="E78" i="19" s="1"/>
  <c r="E79" i="19" s="1"/>
  <c r="E80" i="19" s="1"/>
  <c r="E81" i="19" s="1"/>
  <c r="E82" i="19" s="1"/>
  <c r="E83" i="19" s="1"/>
  <c r="E84" i="19" s="1"/>
  <c r="E85" i="19" s="1"/>
  <c r="E86" i="19" s="1"/>
  <c r="E87" i="19" s="1"/>
  <c r="E88" i="19" s="1"/>
  <c r="E89" i="19" s="1"/>
  <c r="E90" i="19" s="1"/>
  <c r="E91" i="19" s="1"/>
  <c r="E92" i="19" s="1"/>
  <c r="E93" i="19" s="1"/>
  <c r="E94" i="19" s="1"/>
  <c r="E95" i="19" s="1"/>
  <c r="E96" i="19" s="1"/>
  <c r="E97" i="19" s="1"/>
  <c r="E98" i="19" s="1"/>
  <c r="E99" i="19" s="1"/>
  <c r="E100" i="19" s="1"/>
  <c r="E101" i="19" s="1"/>
  <c r="E102" i="19" s="1"/>
  <c r="E103" i="19" s="1"/>
  <c r="E104" i="19" s="1"/>
  <c r="E105" i="19" s="1"/>
  <c r="E106" i="19" s="1"/>
  <c r="E107" i="19" s="1"/>
  <c r="E108" i="19" s="1"/>
  <c r="E109" i="19" s="1"/>
  <c r="E110" i="19" s="1"/>
  <c r="E111" i="19" s="1"/>
  <c r="E112" i="19" s="1"/>
  <c r="E113" i="19" s="1"/>
  <c r="E114" i="19" s="1"/>
  <c r="E115" i="19" s="1"/>
  <c r="E116" i="19" s="1"/>
  <c r="E117" i="19" s="1"/>
  <c r="E118" i="19" s="1"/>
  <c r="E119" i="19" s="1"/>
  <c r="E120" i="19" s="1"/>
  <c r="E121" i="19" s="1"/>
  <c r="E122" i="19" s="1"/>
  <c r="E123" i="19" s="1"/>
  <c r="E124" i="19" s="1"/>
  <c r="E125" i="19" s="1"/>
  <c r="E126" i="19" s="1"/>
  <c r="E127" i="19" s="1"/>
  <c r="E128" i="19" s="1"/>
  <c r="E129" i="19" s="1"/>
  <c r="E130" i="19" s="1"/>
  <c r="E131" i="19" s="1"/>
  <c r="E132" i="19" s="1"/>
  <c r="E133" i="19" s="1"/>
  <c r="E134" i="19" s="1"/>
  <c r="E135" i="19" s="1"/>
  <c r="E136" i="19" s="1"/>
  <c r="E137" i="19" s="1"/>
  <c r="E138" i="19" s="1"/>
  <c r="E139" i="19" s="1"/>
  <c r="E140" i="19" s="1"/>
  <c r="E141" i="19" s="1"/>
  <c r="E142" i="19" s="1"/>
  <c r="E143" i="19" s="1"/>
  <c r="E144" i="19" s="1"/>
  <c r="E145" i="19" s="1"/>
  <c r="E146" i="19" s="1"/>
  <c r="E147" i="19" s="1"/>
  <c r="E148" i="19" s="1"/>
  <c r="E149" i="19" s="1"/>
  <c r="E150" i="19" s="1"/>
  <c r="E151" i="19" s="1"/>
  <c r="E152" i="19" s="1"/>
  <c r="E153" i="19" s="1"/>
  <c r="E154" i="19" s="1"/>
  <c r="E155" i="19" s="1"/>
  <c r="E156" i="19" s="1"/>
  <c r="E157" i="19" s="1"/>
  <c r="E158" i="19" s="1"/>
  <c r="E159" i="19" s="1"/>
  <c r="E160" i="19" s="1"/>
  <c r="E161" i="19" s="1"/>
  <c r="E162" i="19" s="1"/>
  <c r="E163" i="19" s="1"/>
  <c r="E164" i="19" s="1"/>
  <c r="E165" i="19" s="1"/>
  <c r="E166" i="19" s="1"/>
  <c r="E167" i="19" s="1"/>
  <c r="E168" i="19" s="1"/>
  <c r="E169" i="19" s="1"/>
  <c r="E170" i="19" s="1"/>
  <c r="E171" i="19" s="1"/>
  <c r="E172" i="19" s="1"/>
  <c r="E173" i="19" s="1"/>
  <c r="E174" i="19" s="1"/>
  <c r="E175" i="19" s="1"/>
  <c r="E176" i="19" s="1"/>
  <c r="E177" i="19" s="1"/>
  <c r="E178" i="19" s="1"/>
  <c r="E179" i="19" s="1"/>
  <c r="E180" i="19" s="1"/>
  <c r="E181" i="19" s="1"/>
  <c r="E182" i="19" s="1"/>
  <c r="E183" i="19" s="1"/>
  <c r="E184" i="19" s="1"/>
  <c r="F48" i="19"/>
  <c r="F49" i="19"/>
  <c r="V77" i="19"/>
  <c r="I79" i="19"/>
  <c r="P115" i="19"/>
  <c r="P118" i="19" s="1"/>
  <c r="P122" i="19" s="1"/>
  <c r="P124" i="19" s="1"/>
  <c r="P125" i="19" s="1"/>
  <c r="P126" i="19" s="1"/>
  <c r="P128" i="19" s="1"/>
  <c r="P132" i="19" s="1"/>
  <c r="P134" i="19" s="1"/>
  <c r="P135" i="19" s="1"/>
  <c r="P138" i="19" s="1"/>
  <c r="P139" i="19" s="1"/>
  <c r="P140" i="19" s="1"/>
  <c r="F53" i="19"/>
  <c r="V53" i="19" s="1"/>
  <c r="V23" i="19"/>
  <c r="L25" i="19"/>
  <c r="L27" i="19" s="1"/>
  <c r="V27" i="19" s="1"/>
  <c r="M66" i="19"/>
  <c r="M74" i="19" s="1"/>
  <c r="M76" i="19" s="1"/>
  <c r="M83" i="19" s="1"/>
  <c r="M92" i="19" s="1"/>
  <c r="M95" i="19" s="1"/>
  <c r="M97" i="19" s="1"/>
  <c r="M105" i="19" s="1"/>
  <c r="M106" i="19" s="1"/>
  <c r="M110" i="19" s="1"/>
  <c r="M117" i="19" s="1"/>
  <c r="M120" i="19" s="1"/>
  <c r="M123" i="19" s="1"/>
  <c r="M124" i="19" s="1"/>
  <c r="M127" i="19" s="1"/>
  <c r="M153" i="19" s="1"/>
  <c r="M157" i="19" s="1"/>
  <c r="M166" i="19" s="1"/>
  <c r="M167" i="19" s="1"/>
  <c r="M172" i="19" s="1"/>
  <c r="F57" i="19"/>
  <c r="V57" i="19" s="1"/>
  <c r="L366" i="6"/>
  <c r="L331" i="6"/>
  <c r="L452" i="6"/>
  <c r="L421" i="6"/>
  <c r="L263" i="6"/>
  <c r="L242" i="6"/>
  <c r="L393" i="6"/>
  <c r="L326" i="6"/>
  <c r="L385" i="6"/>
  <c r="L431" i="6"/>
  <c r="L253" i="6"/>
  <c r="L266" i="6"/>
  <c r="L230" i="6"/>
  <c r="L282" i="6"/>
  <c r="L347" i="6"/>
  <c r="L384" i="6"/>
  <c r="L211" i="6"/>
  <c r="L281" i="6"/>
  <c r="L238" i="6"/>
  <c r="L247" i="6"/>
  <c r="L352" i="6"/>
  <c r="L269" i="6"/>
  <c r="L404" i="6"/>
  <c r="L411" i="6"/>
  <c r="L316" i="6"/>
  <c r="L342" i="6"/>
  <c r="L433" i="6"/>
  <c r="L449" i="6"/>
  <c r="L418" i="6"/>
  <c r="L270" i="6"/>
  <c r="L289" i="6"/>
  <c r="L308" i="6"/>
  <c r="L228" i="6"/>
  <c r="L344" i="6"/>
  <c r="L261" i="6"/>
  <c r="L293" i="6"/>
  <c r="L391" i="6"/>
  <c r="L374" i="6"/>
  <c r="J80" i="14"/>
  <c r="L436" i="6"/>
  <c r="L202" i="6"/>
  <c r="L219" i="6"/>
  <c r="L287" i="6"/>
  <c r="L397" i="6"/>
  <c r="L419" i="6"/>
  <c r="L210" i="6"/>
  <c r="L271" i="6"/>
  <c r="L339" i="6"/>
  <c r="L355" i="6"/>
  <c r="L403" i="6"/>
  <c r="L445" i="6"/>
  <c r="L214" i="6"/>
  <c r="L324" i="6"/>
  <c r="L334" i="6"/>
  <c r="L358" i="6"/>
  <c r="L376" i="6"/>
  <c r="L395" i="6"/>
  <c r="L300" i="6"/>
  <c r="L301" i="6"/>
  <c r="L364" i="6"/>
  <c r="L401" i="6"/>
  <c r="L294" i="6"/>
  <c r="L310" i="6"/>
  <c r="L318" i="6"/>
  <c r="L336" i="6"/>
  <c r="L387" i="6"/>
  <c r="L417" i="6"/>
  <c r="L435" i="6"/>
  <c r="L443" i="6"/>
  <c r="L448" i="6"/>
  <c r="L239" i="6"/>
  <c r="L307" i="6"/>
  <c r="L267" i="6"/>
  <c r="L278" i="6"/>
  <c r="L246" i="6"/>
  <c r="L254" i="6"/>
  <c r="L231" i="6"/>
  <c r="L233" i="6"/>
  <c r="L359" i="6"/>
  <c r="L212" i="6"/>
  <c r="L330" i="6"/>
  <c r="L335" i="6"/>
  <c r="L236" i="6"/>
  <c r="L252" i="6"/>
  <c r="L268" i="6"/>
  <c r="L276" i="6"/>
  <c r="L284" i="6"/>
  <c r="L298" i="6"/>
  <c r="L304" i="6"/>
  <c r="L360" i="6"/>
  <c r="L314" i="6"/>
  <c r="L346" i="6"/>
  <c r="L259" i="6"/>
  <c r="L275" i="6"/>
  <c r="L354" i="6"/>
  <c r="L367" i="6"/>
  <c r="L386" i="6"/>
  <c r="L424" i="6"/>
  <c r="L249" i="6"/>
  <c r="L257" i="6"/>
  <c r="L265" i="6"/>
  <c r="L273" i="6"/>
  <c r="L312" i="6"/>
  <c r="L327" i="6"/>
  <c r="L353" i="6"/>
  <c r="L378" i="6"/>
  <c r="L232" i="6"/>
  <c r="L248" i="6"/>
  <c r="L264" i="6"/>
  <c r="L272" i="6"/>
  <c r="L288" i="6"/>
  <c r="L296" i="6"/>
  <c r="L306" i="6"/>
  <c r="L400" i="6"/>
  <c r="L333" i="6"/>
  <c r="L363" i="6"/>
  <c r="L362" i="6"/>
  <c r="L370" i="6"/>
  <c r="L414" i="6"/>
  <c r="L438" i="6"/>
  <c r="L379" i="6"/>
  <c r="L408" i="6"/>
  <c r="L454" i="6"/>
  <c r="L383" i="6"/>
  <c r="L434" i="6"/>
  <c r="L440" i="6"/>
  <c r="L349" i="6"/>
  <c r="L398" i="6"/>
  <c r="L451" i="6"/>
  <c r="L427" i="6"/>
  <c r="L430" i="6"/>
  <c r="L439" i="6"/>
  <c r="L406" i="6"/>
  <c r="L410" i="6"/>
  <c r="L425" i="6"/>
  <c r="L381" i="6"/>
  <c r="L389" i="6"/>
  <c r="M72" i="19" l="1"/>
  <c r="F64" i="19"/>
  <c r="M101" i="19"/>
  <c r="M108" i="19" s="1"/>
  <c r="M125" i="19" s="1"/>
  <c r="M142" i="19" s="1"/>
  <c r="M145" i="19" s="1"/>
  <c r="M146" i="19" s="1"/>
  <c r="M150" i="19" s="1"/>
  <c r="M173" i="19" s="1"/>
  <c r="P129" i="19"/>
  <c r="V36" i="19"/>
  <c r="I39" i="19"/>
  <c r="I48" i="19"/>
  <c r="V48" i="19" s="1"/>
  <c r="P143" i="19"/>
  <c r="P144" i="19" s="1"/>
  <c r="J133" i="19"/>
  <c r="J139" i="19" s="1"/>
  <c r="J166" i="19" s="1"/>
  <c r="L322" i="6"/>
  <c r="L428" i="6"/>
  <c r="U76" i="19"/>
  <c r="U78" i="19" s="1"/>
  <c r="V73" i="19"/>
  <c r="V25" i="19"/>
  <c r="L28" i="19"/>
  <c r="V79" i="19"/>
  <c r="I81" i="19"/>
  <c r="F69" i="19"/>
  <c r="L426" i="6"/>
  <c r="J81" i="14"/>
  <c r="L256" i="6"/>
  <c r="L377" i="6"/>
  <c r="L277" i="6"/>
  <c r="L317" i="6"/>
  <c r="J82" i="14"/>
  <c r="J77" i="14"/>
  <c r="L375" i="6"/>
  <c r="L203" i="6"/>
  <c r="J75" i="14"/>
  <c r="L291" i="6"/>
  <c r="L343" i="6"/>
  <c r="L213" i="6"/>
  <c r="J78" i="14"/>
  <c r="J76" i="14"/>
  <c r="J79" i="14"/>
  <c r="L227" i="6"/>
  <c r="J74" i="14"/>
  <c r="L260" i="6"/>
  <c r="L220" i="6"/>
  <c r="L209" i="6"/>
  <c r="L329" i="6"/>
  <c r="L234" i="6"/>
  <c r="L244" i="6"/>
  <c r="L223" i="6"/>
  <c r="L240" i="6"/>
  <c r="L432" i="6"/>
  <c r="L351" i="6"/>
  <c r="L201" i="6"/>
  <c r="L325" i="6"/>
  <c r="L373" i="6"/>
  <c r="L229" i="6"/>
  <c r="L302" i="6"/>
  <c r="L217" i="6"/>
  <c r="L216" i="6"/>
  <c r="L356" i="6"/>
  <c r="L283" i="6"/>
  <c r="L338" i="6"/>
  <c r="L200" i="6"/>
  <c r="L207" i="6"/>
  <c r="L285" i="6"/>
  <c r="L315" i="6"/>
  <c r="L206" i="6"/>
  <c r="L328" i="6"/>
  <c r="L332" i="6"/>
  <c r="L392" i="6"/>
  <c r="L368" i="6"/>
  <c r="L319" i="6"/>
  <c r="L402" i="6"/>
  <c r="L382" i="6"/>
  <c r="L394" i="6"/>
  <c r="L292" i="6"/>
  <c r="L235" i="6"/>
  <c r="L442" i="6"/>
  <c r="L251" i="6"/>
  <c r="L348" i="6"/>
  <c r="L311" i="6"/>
  <c r="L450" i="6"/>
  <c r="L422" i="6"/>
  <c r="L286" i="6"/>
  <c r="L340" i="6"/>
  <c r="L208" i="6"/>
  <c r="L341" i="6"/>
  <c r="L323" i="6"/>
  <c r="L446" i="6"/>
  <c r="L453" i="6"/>
  <c r="L299" i="6"/>
  <c r="L250" i="6"/>
  <c r="L295" i="6"/>
  <c r="L243" i="6"/>
  <c r="L204" i="6"/>
  <c r="L262" i="6"/>
  <c r="L407" i="6"/>
  <c r="L303" i="6"/>
  <c r="L390" i="6"/>
  <c r="L280" i="6"/>
  <c r="L447" i="6"/>
  <c r="L416" i="6"/>
  <c r="L320" i="6"/>
  <c r="L237" i="6"/>
  <c r="L274" i="6"/>
  <c r="L365" i="6"/>
  <c r="L222" i="6"/>
  <c r="L226" i="6"/>
  <c r="L420" i="6"/>
  <c r="L255" i="6"/>
  <c r="L215" i="6"/>
  <c r="L412" i="6"/>
  <c r="L245" i="6"/>
  <c r="L241" i="6"/>
  <c r="L455" i="6"/>
  <c r="L337" i="6"/>
  <c r="L369" i="6"/>
  <c r="L279" i="6"/>
  <c r="L321" i="6"/>
  <c r="L224" i="6"/>
  <c r="L361" i="6"/>
  <c r="L371" i="6"/>
  <c r="L297" i="6"/>
  <c r="L388" i="6"/>
  <c r="L350" i="6"/>
  <c r="L258" i="6"/>
  <c r="L429" i="6"/>
  <c r="L444" i="6"/>
  <c r="L290" i="6"/>
  <c r="L441" i="6"/>
  <c r="L218" i="6"/>
  <c r="L345" i="6"/>
  <c r="L415" i="6"/>
  <c r="L357" i="6"/>
  <c r="L309" i="6"/>
  <c r="L405" i="6"/>
  <c r="L423" i="6"/>
  <c r="L372" i="6"/>
  <c r="L380" i="6"/>
  <c r="L305" i="6"/>
  <c r="L413" i="6"/>
  <c r="L437" i="6"/>
  <c r="L409" i="6"/>
  <c r="L313" i="6"/>
  <c r="L396" i="6"/>
  <c r="L399" i="6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P147" i="19" l="1"/>
  <c r="P148" i="19" s="1"/>
  <c r="P151" i="19" s="1"/>
  <c r="P159" i="19" s="1"/>
  <c r="P161" i="19" s="1"/>
  <c r="P162" i="19" s="1"/>
  <c r="P164" i="19" s="1"/>
  <c r="P165" i="19" s="1"/>
  <c r="P175" i="19" s="1"/>
  <c r="P182" i="19" s="1"/>
  <c r="I49" i="19"/>
  <c r="U82" i="19"/>
  <c r="U83" i="19" s="1"/>
  <c r="U84" i="19" s="1"/>
  <c r="U85" i="19" s="1"/>
  <c r="U86" i="19" s="1"/>
  <c r="U87" i="19" s="1"/>
  <c r="U89" i="19" s="1"/>
  <c r="U90" i="19" s="1"/>
  <c r="U93" i="19" s="1"/>
  <c r="U103" i="19" s="1"/>
  <c r="U104" i="19" s="1"/>
  <c r="V28" i="19"/>
  <c r="L29" i="19"/>
  <c r="V81" i="19"/>
  <c r="V69" i="19"/>
  <c r="F86" i="19"/>
  <c r="W31" i="9"/>
  <c r="B31" i="9"/>
  <c r="W30" i="9"/>
  <c r="B30" i="9"/>
  <c r="W29" i="9"/>
  <c r="B29" i="9"/>
  <c r="W28" i="9"/>
  <c r="B28" i="9"/>
  <c r="B18" i="9"/>
  <c r="I18" i="9" s="1"/>
  <c r="B38" i="9"/>
  <c r="K38" i="9" s="1"/>
  <c r="W54" i="9"/>
  <c r="B15" i="12"/>
  <c r="S15" i="12" s="1"/>
  <c r="B6" i="9"/>
  <c r="H6" i="9" s="1"/>
  <c r="B22" i="9"/>
  <c r="H22" i="9" s="1"/>
  <c r="B42" i="9"/>
  <c r="U42" i="9" s="1"/>
  <c r="W7" i="9"/>
  <c r="W56" i="9"/>
  <c r="B3" i="12"/>
  <c r="B19" i="12"/>
  <c r="B10" i="9"/>
  <c r="I10" i="9" s="1"/>
  <c r="B26" i="9"/>
  <c r="N26" i="9" s="1"/>
  <c r="B46" i="9"/>
  <c r="W27" i="9"/>
  <c r="B7" i="12"/>
  <c r="O7" i="12" s="1"/>
  <c r="B23" i="12"/>
  <c r="Q23" i="12" s="1"/>
  <c r="W28" i="12"/>
  <c r="W24" i="12"/>
  <c r="W20" i="12"/>
  <c r="B26" i="12"/>
  <c r="B22" i="12"/>
  <c r="Q22" i="12" s="1"/>
  <c r="B18" i="12"/>
  <c r="J18" i="12" s="1"/>
  <c r="B14" i="12"/>
  <c r="M14" i="12" s="1"/>
  <c r="B10" i="12"/>
  <c r="B6" i="12"/>
  <c r="W61" i="9"/>
  <c r="W59" i="9"/>
  <c r="B58" i="9"/>
  <c r="U58" i="9" s="1"/>
  <c r="B56" i="9"/>
  <c r="O56" i="9" s="1"/>
  <c r="B54" i="9"/>
  <c r="M54" i="9" s="1"/>
  <c r="W50" i="9"/>
  <c r="W26" i="9"/>
  <c r="B53" i="9"/>
  <c r="M53" i="9" s="1"/>
  <c r="B49" i="9"/>
  <c r="H49" i="9" s="1"/>
  <c r="B45" i="9"/>
  <c r="M45" i="9" s="1"/>
  <c r="B41" i="9"/>
  <c r="H41" i="9" s="1"/>
  <c r="B37" i="9"/>
  <c r="L37" i="9" s="1"/>
  <c r="B33" i="9"/>
  <c r="S33" i="9" s="1"/>
  <c r="B25" i="9"/>
  <c r="Q25" i="9" s="1"/>
  <c r="B21" i="9"/>
  <c r="G21" i="9" s="1"/>
  <c r="B17" i="9"/>
  <c r="B13" i="9"/>
  <c r="H13" i="9" s="1"/>
  <c r="B9" i="9"/>
  <c r="S9" i="9" s="1"/>
  <c r="B5" i="9"/>
  <c r="T5" i="9" s="1"/>
  <c r="W26" i="12"/>
  <c r="B28" i="12"/>
  <c r="G28" i="12" s="1"/>
  <c r="B20" i="12"/>
  <c r="B12" i="12"/>
  <c r="F12" i="12" s="1"/>
  <c r="B4" i="12"/>
  <c r="G4" i="12" s="1"/>
  <c r="W58" i="9"/>
  <c r="B55" i="9"/>
  <c r="G55" i="9" s="1"/>
  <c r="W48" i="9"/>
  <c r="B51" i="9"/>
  <c r="P51" i="9" s="1"/>
  <c r="B39" i="9"/>
  <c r="H39" i="9" s="1"/>
  <c r="B27" i="9"/>
  <c r="P27" i="9" s="1"/>
  <c r="B19" i="9"/>
  <c r="T19" i="9" s="1"/>
  <c r="B11" i="9"/>
  <c r="T11" i="9" s="1"/>
  <c r="W27" i="12"/>
  <c r="W23" i="12"/>
  <c r="W19" i="12"/>
  <c r="B25" i="12"/>
  <c r="P25" i="12" s="1"/>
  <c r="B21" i="12"/>
  <c r="N21" i="12" s="1"/>
  <c r="B17" i="12"/>
  <c r="J17" i="12" s="1"/>
  <c r="B13" i="12"/>
  <c r="K13" i="12" s="1"/>
  <c r="B9" i="12"/>
  <c r="J9" i="12" s="1"/>
  <c r="B5" i="12"/>
  <c r="B61" i="9"/>
  <c r="K61" i="9" s="1"/>
  <c r="B59" i="9"/>
  <c r="Q59" i="9" s="1"/>
  <c r="W57" i="9"/>
  <c r="W55" i="9"/>
  <c r="W53" i="9"/>
  <c r="W49" i="9"/>
  <c r="B52" i="9"/>
  <c r="B48" i="9"/>
  <c r="G48" i="9" s="1"/>
  <c r="B44" i="9"/>
  <c r="N44" i="9" s="1"/>
  <c r="B40" i="9"/>
  <c r="N40" i="9" s="1"/>
  <c r="B36" i="9"/>
  <c r="U36" i="9" s="1"/>
  <c r="B32" i="9"/>
  <c r="G32" i="9" s="1"/>
  <c r="B24" i="9"/>
  <c r="H24" i="9" s="1"/>
  <c r="B20" i="9"/>
  <c r="P20" i="9" s="1"/>
  <c r="B16" i="9"/>
  <c r="B12" i="9"/>
  <c r="I12" i="9" s="1"/>
  <c r="B8" i="9"/>
  <c r="T8" i="9" s="1"/>
  <c r="B4" i="9"/>
  <c r="W22" i="12"/>
  <c r="B24" i="12"/>
  <c r="B16" i="12"/>
  <c r="T16" i="12" s="1"/>
  <c r="B8" i="12"/>
  <c r="H8" i="12" s="1"/>
  <c r="W60" i="9"/>
  <c r="B57" i="9"/>
  <c r="W52" i="9"/>
  <c r="B47" i="9"/>
  <c r="I47" i="9" s="1"/>
  <c r="B43" i="9"/>
  <c r="G43" i="9" s="1"/>
  <c r="B35" i="9"/>
  <c r="N35" i="9" s="1"/>
  <c r="B23" i="9"/>
  <c r="N23" i="9" s="1"/>
  <c r="B15" i="9"/>
  <c r="T15" i="9" s="1"/>
  <c r="B7" i="9"/>
  <c r="Q7" i="9" s="1"/>
  <c r="W25" i="12"/>
  <c r="W21" i="12"/>
  <c r="B3" i="9"/>
  <c r="Q3" i="9" s="1"/>
  <c r="B14" i="9"/>
  <c r="J14" i="9" s="1"/>
  <c r="B34" i="9"/>
  <c r="T34" i="9" s="1"/>
  <c r="B50" i="9"/>
  <c r="I50" i="9" s="1"/>
  <c r="W51" i="9"/>
  <c r="B60" i="9"/>
  <c r="U60" i="9" s="1"/>
  <c r="B11" i="12"/>
  <c r="S11" i="12" s="1"/>
  <c r="B27" i="12"/>
  <c r="K27" i="12" s="1"/>
  <c r="K19" i="12"/>
  <c r="O28" i="12"/>
  <c r="H19" i="12"/>
  <c r="H56" i="9"/>
  <c r="H47" i="9"/>
  <c r="K6" i="9"/>
  <c r="N61" i="9"/>
  <c r="N47" i="9"/>
  <c r="M21" i="12"/>
  <c r="K11" i="12"/>
  <c r="S5" i="12"/>
  <c r="S19" i="12"/>
  <c r="U5" i="12"/>
  <c r="S4" i="12"/>
  <c r="M19" i="12"/>
  <c r="U19" i="12"/>
  <c r="Q4" i="12"/>
  <c r="G15" i="12"/>
  <c r="M4" i="12"/>
  <c r="U4" i="12"/>
  <c r="H13" i="12"/>
  <c r="S13" i="12"/>
  <c r="G23" i="12"/>
  <c r="M23" i="12"/>
  <c r="G10" i="12"/>
  <c r="Q10" i="12"/>
  <c r="J16" i="12"/>
  <c r="F24" i="12"/>
  <c r="Q26" i="12"/>
  <c r="N4" i="12"/>
  <c r="R4" i="12"/>
  <c r="R5" i="12"/>
  <c r="K8" i="12"/>
  <c r="N19" i="12"/>
  <c r="J19" i="12"/>
  <c r="O19" i="12"/>
  <c r="T19" i="12"/>
  <c r="J23" i="12"/>
  <c r="H26" i="12"/>
  <c r="K4" i="12"/>
  <c r="F10" i="12"/>
  <c r="I10" i="12"/>
  <c r="O14" i="12"/>
  <c r="I22" i="12"/>
  <c r="R26" i="12"/>
  <c r="L3" i="12"/>
  <c r="P4" i="12"/>
  <c r="P6" i="12"/>
  <c r="N13" i="12"/>
  <c r="T13" i="12"/>
  <c r="T17" i="12"/>
  <c r="P22" i="12"/>
  <c r="U22" i="12"/>
  <c r="F28" i="12"/>
  <c r="P61" i="9"/>
  <c r="R60" i="9"/>
  <c r="T56" i="9"/>
  <c r="N60" i="9"/>
  <c r="M56" i="9"/>
  <c r="U56" i="9"/>
  <c r="K59" i="9"/>
  <c r="J57" i="9"/>
  <c r="G60" i="9"/>
  <c r="M34" i="9"/>
  <c r="I51" i="9"/>
  <c r="S51" i="9"/>
  <c r="J51" i="9"/>
  <c r="Q21" i="9"/>
  <c r="F37" i="9"/>
  <c r="J41" i="9"/>
  <c r="J47" i="9"/>
  <c r="F51" i="9"/>
  <c r="R33" i="9"/>
  <c r="K41" i="9"/>
  <c r="F47" i="9"/>
  <c r="I6" i="9"/>
  <c r="Q8" i="9"/>
  <c r="N11" i="9"/>
  <c r="S11" i="9"/>
  <c r="G15" i="9"/>
  <c r="N16" i="9"/>
  <c r="S16" i="9"/>
  <c r="Q15" i="9"/>
  <c r="I16" i="9"/>
  <c r="O19" i="9"/>
  <c r="J16" i="9"/>
  <c r="Q16" i="9"/>
  <c r="M11" i="9"/>
  <c r="R11" i="9"/>
  <c r="K16" i="9"/>
  <c r="R16" i="9"/>
  <c r="J21" i="9"/>
  <c r="O6" i="9"/>
  <c r="U6" i="9"/>
  <c r="Q5" i="9"/>
  <c r="N5" i="9"/>
  <c r="O5" i="9"/>
  <c r="U3" i="9"/>
  <c r="E3" i="9"/>
  <c r="M3" i="9"/>
  <c r="G3" i="9"/>
  <c r="W5" i="9"/>
  <c r="W17" i="9"/>
  <c r="W19" i="9"/>
  <c r="W22" i="9"/>
  <c r="W23" i="9"/>
  <c r="W24" i="9"/>
  <c r="F5" i="9"/>
  <c r="K25" i="9"/>
  <c r="L3" i="9"/>
  <c r="P3" i="9"/>
  <c r="L11" i="9"/>
  <c r="H16" i="9"/>
  <c r="P16" i="9"/>
  <c r="J34" i="9"/>
  <c r="Q34" i="9"/>
  <c r="R46" i="9"/>
  <c r="T46" i="9"/>
  <c r="H46" i="9"/>
  <c r="S46" i="9"/>
  <c r="M46" i="9"/>
  <c r="G46" i="9"/>
  <c r="Q46" i="9"/>
  <c r="K46" i="9"/>
  <c r="F46" i="9"/>
  <c r="O46" i="9"/>
  <c r="J46" i="9"/>
  <c r="N46" i="9"/>
  <c r="I46" i="9"/>
  <c r="R35" i="9"/>
  <c r="F35" i="9"/>
  <c r="T35" i="9"/>
  <c r="S35" i="9"/>
  <c r="R36" i="9"/>
  <c r="N36" i="9"/>
  <c r="J36" i="9"/>
  <c r="T36" i="9"/>
  <c r="O36" i="9"/>
  <c r="I36" i="9"/>
  <c r="S36" i="9"/>
  <c r="M36" i="9"/>
  <c r="H36" i="9"/>
  <c r="L36" i="9"/>
  <c r="Q36" i="9"/>
  <c r="T52" i="9"/>
  <c r="P52" i="9"/>
  <c r="L52" i="9"/>
  <c r="H52" i="9"/>
  <c r="R52" i="9"/>
  <c r="N52" i="9"/>
  <c r="J52" i="9"/>
  <c r="F52" i="9"/>
  <c r="O52" i="9"/>
  <c r="G52" i="9"/>
  <c r="U52" i="9"/>
  <c r="M52" i="9"/>
  <c r="E52" i="9"/>
  <c r="S52" i="9"/>
  <c r="M42" i="9"/>
  <c r="R48" i="9"/>
  <c r="U41" i="9"/>
  <c r="I41" i="9"/>
  <c r="N42" i="9"/>
  <c r="G47" i="9"/>
  <c r="K47" i="9"/>
  <c r="K51" i="9"/>
  <c r="O49" i="9"/>
  <c r="O53" i="9"/>
  <c r="U116" i="19" l="1"/>
  <c r="U122" i="19" s="1"/>
  <c r="U114" i="19"/>
  <c r="V49" i="19"/>
  <c r="I50" i="19"/>
  <c r="I90" i="19"/>
  <c r="V86" i="19"/>
  <c r="F87" i="19"/>
  <c r="V29" i="19"/>
  <c r="L30" i="19"/>
  <c r="E60" i="9"/>
  <c r="T25" i="9"/>
  <c r="S16" i="12"/>
  <c r="Q7" i="12"/>
  <c r="N14" i="12"/>
  <c r="U16" i="12"/>
  <c r="N16" i="12"/>
  <c r="Q8" i="12"/>
  <c r="J50" i="9"/>
  <c r="I27" i="9"/>
  <c r="U14" i="12"/>
  <c r="R14" i="12"/>
  <c r="F27" i="12"/>
  <c r="P16" i="12"/>
  <c r="L14" i="12"/>
  <c r="Q45" i="9"/>
  <c r="T14" i="12"/>
  <c r="B81" i="14"/>
  <c r="B79" i="14"/>
  <c r="B77" i="14"/>
  <c r="B75" i="14"/>
  <c r="B73" i="14"/>
  <c r="B71" i="14"/>
  <c r="B69" i="14"/>
  <c r="B67" i="14"/>
  <c r="B65" i="14"/>
  <c r="B63" i="14"/>
  <c r="B61" i="14"/>
  <c r="B59" i="14"/>
  <c r="B57" i="14"/>
  <c r="B55" i="14"/>
  <c r="B53" i="14"/>
  <c r="B51" i="14"/>
  <c r="B49" i="14"/>
  <c r="B47" i="14"/>
  <c r="B45" i="14"/>
  <c r="B43" i="14"/>
  <c r="B41" i="14"/>
  <c r="B39" i="14"/>
  <c r="B37" i="14"/>
  <c r="B35" i="14"/>
  <c r="B33" i="14"/>
  <c r="B31" i="14"/>
  <c r="B29" i="14"/>
  <c r="B27" i="14"/>
  <c r="B25" i="14"/>
  <c r="B23" i="14"/>
  <c r="B21" i="14"/>
  <c r="B19" i="14"/>
  <c r="B17" i="14"/>
  <c r="B15" i="14"/>
  <c r="B13" i="14"/>
  <c r="B11" i="14"/>
  <c r="B9" i="14"/>
  <c r="B7" i="14"/>
  <c r="B5" i="14"/>
  <c r="B80" i="14"/>
  <c r="B76" i="14"/>
  <c r="B72" i="14"/>
  <c r="B68" i="14"/>
  <c r="B64" i="14"/>
  <c r="B60" i="14"/>
  <c r="B56" i="14"/>
  <c r="B52" i="14"/>
  <c r="B48" i="14"/>
  <c r="B44" i="14"/>
  <c r="B40" i="14"/>
  <c r="B36" i="14"/>
  <c r="B32" i="14"/>
  <c r="B28" i="14"/>
  <c r="B24" i="14"/>
  <c r="B20" i="14"/>
  <c r="B16" i="14"/>
  <c r="B12" i="14"/>
  <c r="B8" i="14"/>
  <c r="B4" i="14"/>
  <c r="B82" i="14"/>
  <c r="B78" i="14"/>
  <c r="B74" i="14"/>
  <c r="B70" i="14"/>
  <c r="B66" i="14"/>
  <c r="B62" i="14"/>
  <c r="B58" i="14"/>
  <c r="B54" i="14"/>
  <c r="B50" i="14"/>
  <c r="B46" i="14"/>
  <c r="B42" i="14"/>
  <c r="B38" i="14"/>
  <c r="B34" i="14"/>
  <c r="B30" i="14"/>
  <c r="B26" i="14"/>
  <c r="B22" i="14"/>
  <c r="B18" i="14"/>
  <c r="B14" i="14"/>
  <c r="B10" i="14"/>
  <c r="B6" i="14"/>
  <c r="W46" i="9"/>
  <c r="W39" i="9"/>
  <c r="W21" i="9"/>
  <c r="R28" i="9"/>
  <c r="K28" i="9"/>
  <c r="S28" i="9"/>
  <c r="G28" i="9"/>
  <c r="O28" i="9"/>
  <c r="H28" i="9"/>
  <c r="L28" i="9"/>
  <c r="P28" i="9"/>
  <c r="T28" i="9"/>
  <c r="E28" i="9"/>
  <c r="E29" i="9" s="1"/>
  <c r="I28" i="9"/>
  <c r="M28" i="9"/>
  <c r="Q28" i="9"/>
  <c r="U28" i="9"/>
  <c r="F28" i="9"/>
  <c r="J28" i="9"/>
  <c r="N28" i="9"/>
  <c r="U29" i="9"/>
  <c r="K29" i="9"/>
  <c r="S29" i="9"/>
  <c r="F29" i="9"/>
  <c r="N29" i="9"/>
  <c r="G29" i="9"/>
  <c r="O29" i="9"/>
  <c r="J29" i="9"/>
  <c r="R29" i="9"/>
  <c r="H29" i="9"/>
  <c r="L29" i="9"/>
  <c r="P29" i="9"/>
  <c r="T29" i="9"/>
  <c r="I29" i="9"/>
  <c r="M29" i="9"/>
  <c r="Q29" i="9"/>
  <c r="U30" i="9"/>
  <c r="S30" i="9"/>
  <c r="R30" i="9"/>
  <c r="O30" i="9"/>
  <c r="N30" i="9"/>
  <c r="K30" i="9"/>
  <c r="J30" i="9"/>
  <c r="G30" i="9"/>
  <c r="F30" i="9"/>
  <c r="H30" i="9"/>
  <c r="L30" i="9"/>
  <c r="P30" i="9"/>
  <c r="T30" i="9"/>
  <c r="E30" i="9"/>
  <c r="I30" i="9"/>
  <c r="M30" i="9"/>
  <c r="Q30" i="9"/>
  <c r="U31" i="9"/>
  <c r="S31" i="9"/>
  <c r="R31" i="9"/>
  <c r="O31" i="9"/>
  <c r="N31" i="9"/>
  <c r="K31" i="9"/>
  <c r="J31" i="9"/>
  <c r="G31" i="9"/>
  <c r="F31" i="9"/>
  <c r="H31" i="9"/>
  <c r="L31" i="9"/>
  <c r="P31" i="9"/>
  <c r="T31" i="9"/>
  <c r="E31" i="9"/>
  <c r="I31" i="9"/>
  <c r="M31" i="9"/>
  <c r="Q31" i="9"/>
  <c r="H9" i="9"/>
  <c r="M25" i="9"/>
  <c r="E58" i="9"/>
  <c r="G51" i="9"/>
  <c r="O39" i="9"/>
  <c r="S40" i="9"/>
  <c r="I38" i="9"/>
  <c r="L45" i="9"/>
  <c r="I35" i="9"/>
  <c r="N34" i="9"/>
  <c r="R25" i="9"/>
  <c r="P6" i="9"/>
  <c r="K44" i="9"/>
  <c r="U25" i="9"/>
  <c r="R3" i="9"/>
  <c r="F3" i="9"/>
  <c r="F4" i="9" s="1"/>
  <c r="J6" i="9"/>
  <c r="F15" i="9"/>
  <c r="O9" i="9"/>
  <c r="Q23" i="9"/>
  <c r="J11" i="9"/>
  <c r="O15" i="9"/>
  <c r="G9" i="9"/>
  <c r="R51" i="9"/>
  <c r="T45" i="9"/>
  <c r="O38" i="9"/>
  <c r="T6" i="9"/>
  <c r="S38" i="9"/>
  <c r="K45" i="9"/>
  <c r="M49" i="9"/>
  <c r="P38" i="9"/>
  <c r="U50" i="9"/>
  <c r="I45" i="9"/>
  <c r="G35" i="9"/>
  <c r="U35" i="9"/>
  <c r="L34" i="9"/>
  <c r="S25" i="9"/>
  <c r="L23" i="9"/>
  <c r="P11" i="9"/>
  <c r="R44" i="9"/>
  <c r="F8" i="9"/>
  <c r="S13" i="9"/>
  <c r="R8" i="9"/>
  <c r="J10" i="9"/>
  <c r="K11" i="9"/>
  <c r="Q39" i="9"/>
  <c r="U38" i="9"/>
  <c r="U39" i="9"/>
  <c r="T51" i="9"/>
  <c r="F48" i="9"/>
  <c r="N38" i="9"/>
  <c r="T38" i="9"/>
  <c r="F32" i="9"/>
  <c r="N45" i="9"/>
  <c r="R45" i="9"/>
  <c r="U45" i="9"/>
  <c r="N25" i="9"/>
  <c r="I25" i="9"/>
  <c r="J22" i="9"/>
  <c r="U9" i="9"/>
  <c r="G22" i="9"/>
  <c r="M38" i="9"/>
  <c r="S45" i="9"/>
  <c r="Q50" i="9"/>
  <c r="J38" i="9"/>
  <c r="H59" i="9"/>
  <c r="Q60" i="9"/>
  <c r="M59" i="9"/>
  <c r="H60" i="9"/>
  <c r="K19" i="9"/>
  <c r="S22" i="9"/>
  <c r="L38" i="9"/>
  <c r="L50" i="9"/>
  <c r="P45" i="9"/>
  <c r="J25" i="9"/>
  <c r="L25" i="9"/>
  <c r="P9" i="9"/>
  <c r="P25" i="9"/>
  <c r="G4" i="9"/>
  <c r="F9" i="9"/>
  <c r="J53" i="9"/>
  <c r="H53" i="9"/>
  <c r="O40" i="9"/>
  <c r="R38" i="9"/>
  <c r="O59" i="9"/>
  <c r="Q38" i="9"/>
  <c r="W18" i="12"/>
  <c r="W47" i="9"/>
  <c r="W16" i="12"/>
  <c r="W45" i="9"/>
  <c r="W14" i="12"/>
  <c r="W43" i="9"/>
  <c r="W15" i="12"/>
  <c r="W44" i="9"/>
  <c r="W9" i="12"/>
  <c r="W38" i="9"/>
  <c r="P42" i="9"/>
  <c r="G42" i="9"/>
  <c r="P50" i="9"/>
  <c r="H23" i="9"/>
  <c r="P44" i="9"/>
  <c r="J8" i="9"/>
  <c r="J15" i="12"/>
  <c r="T42" i="9"/>
  <c r="H48" i="9"/>
  <c r="E50" i="9"/>
  <c r="O50" i="9"/>
  <c r="T50" i="9"/>
  <c r="R50" i="9"/>
  <c r="I32" i="9"/>
  <c r="H35" i="9"/>
  <c r="M35" i="9"/>
  <c r="J35" i="9"/>
  <c r="P34" i="9"/>
  <c r="I34" i="9"/>
  <c r="R34" i="9"/>
  <c r="M24" i="9"/>
  <c r="T23" i="9"/>
  <c r="L22" i="9"/>
  <c r="H19" i="9"/>
  <c r="M44" i="9"/>
  <c r="Q44" i="9"/>
  <c r="I5" i="9"/>
  <c r="M21" i="9"/>
  <c r="S8" i="9"/>
  <c r="R59" i="9"/>
  <c r="G54" i="9"/>
  <c r="F60" i="9"/>
  <c r="R56" i="9"/>
  <c r="T25" i="12"/>
  <c r="O13" i="12"/>
  <c r="N9" i="12"/>
  <c r="R22" i="12"/>
  <c r="R15" i="12"/>
  <c r="P13" i="12"/>
  <c r="U28" i="12"/>
  <c r="N54" i="9"/>
  <c r="K50" i="9"/>
  <c r="Q19" i="9"/>
  <c r="W17" i="12"/>
  <c r="W10" i="12"/>
  <c r="K53" i="9"/>
  <c r="S50" i="9"/>
  <c r="G50" i="9"/>
  <c r="N50" i="9"/>
  <c r="R24" i="9"/>
  <c r="K24" i="9"/>
  <c r="L25" i="12"/>
  <c r="O25" i="12"/>
  <c r="S42" i="9"/>
  <c r="K48" i="9"/>
  <c r="T48" i="9"/>
  <c r="K32" i="9"/>
  <c r="M50" i="9"/>
  <c r="H50" i="9"/>
  <c r="F50" i="9"/>
  <c r="H32" i="9"/>
  <c r="P35" i="9"/>
  <c r="Q35" i="9"/>
  <c r="S34" i="9"/>
  <c r="P23" i="9"/>
  <c r="H5" i="9"/>
  <c r="O44" i="9"/>
  <c r="F44" i="9"/>
  <c r="O24" i="9"/>
  <c r="W20" i="9"/>
  <c r="W5" i="12"/>
  <c r="U5" i="9"/>
  <c r="G5" i="9"/>
  <c r="K42" i="9"/>
  <c r="N24" i="9"/>
  <c r="K60" i="9"/>
  <c r="F59" i="9"/>
  <c r="I25" i="12"/>
  <c r="J13" i="12"/>
  <c r="W34" i="9"/>
  <c r="W36" i="9"/>
  <c r="W7" i="12"/>
  <c r="S61" i="9"/>
  <c r="H61" i="9"/>
  <c r="E61" i="9"/>
  <c r="U61" i="9"/>
  <c r="J61" i="9"/>
  <c r="L61" i="9"/>
  <c r="I61" i="9"/>
  <c r="G61" i="9"/>
  <c r="H33" i="9"/>
  <c r="I33" i="9"/>
  <c r="J33" i="9"/>
  <c r="F33" i="9"/>
  <c r="P33" i="9"/>
  <c r="Q33" i="9"/>
  <c r="M33" i="9"/>
  <c r="R18" i="9"/>
  <c r="J18" i="9"/>
  <c r="Q18" i="9"/>
  <c r="O18" i="9"/>
  <c r="K49" i="9"/>
  <c r="I49" i="9"/>
  <c r="O33" i="9"/>
  <c r="T27" i="9"/>
  <c r="Q27" i="9"/>
  <c r="W13" i="9"/>
  <c r="K27" i="9"/>
  <c r="N13" i="9"/>
  <c r="G27" i="9"/>
  <c r="K18" i="9"/>
  <c r="F13" i="9"/>
  <c r="P49" i="9"/>
  <c r="Q61" i="9"/>
  <c r="R61" i="9"/>
  <c r="F17" i="12"/>
  <c r="M17" i="12"/>
  <c r="R27" i="9"/>
  <c r="L8" i="12"/>
  <c r="O8" i="12"/>
  <c r="U8" i="12"/>
  <c r="M8" i="12"/>
  <c r="G8" i="12"/>
  <c r="T8" i="12"/>
  <c r="S8" i="12"/>
  <c r="S12" i="9"/>
  <c r="K12" i="9"/>
  <c r="G12" i="9"/>
  <c r="T12" i="9"/>
  <c r="M12" i="9"/>
  <c r="M48" i="9"/>
  <c r="O48" i="9"/>
  <c r="L58" i="9"/>
  <c r="I58" i="9"/>
  <c r="M58" i="9"/>
  <c r="G58" i="9"/>
  <c r="Q58" i="9"/>
  <c r="F58" i="9"/>
  <c r="T58" i="9"/>
  <c r="P58" i="9"/>
  <c r="R58" i="9"/>
  <c r="K58" i="9"/>
  <c r="N10" i="12"/>
  <c r="O10" i="12"/>
  <c r="K10" i="12"/>
  <c r="H10" i="12"/>
  <c r="J10" i="12"/>
  <c r="T10" i="12"/>
  <c r="U10" i="12"/>
  <c r="S26" i="12"/>
  <c r="M26" i="12"/>
  <c r="N26" i="12"/>
  <c r="P26" i="12"/>
  <c r="G26" i="12"/>
  <c r="F26" i="12"/>
  <c r="U26" i="12"/>
  <c r="I22" i="9"/>
  <c r="N22" i="9"/>
  <c r="R22" i="9"/>
  <c r="G49" i="9"/>
  <c r="U49" i="9"/>
  <c r="E49" i="9"/>
  <c r="J48" i="9"/>
  <c r="L48" i="9"/>
  <c r="K33" i="9"/>
  <c r="P32" i="9"/>
  <c r="O27" i="9"/>
  <c r="U27" i="9"/>
  <c r="W16" i="9"/>
  <c r="U22" i="9"/>
  <c r="S18" i="9"/>
  <c r="O12" i="9"/>
  <c r="R12" i="9"/>
  <c r="Q22" i="9"/>
  <c r="Q12" i="9"/>
  <c r="O58" i="9"/>
  <c r="H58" i="9"/>
  <c r="M61" i="9"/>
  <c r="H12" i="12"/>
  <c r="T26" i="12"/>
  <c r="R10" i="12"/>
  <c r="K12" i="12"/>
  <c r="L26" i="12"/>
  <c r="N8" i="12"/>
  <c r="N58" i="9"/>
  <c r="U23" i="9"/>
  <c r="S23" i="9"/>
  <c r="J23" i="9"/>
  <c r="K23" i="9"/>
  <c r="Q16" i="12"/>
  <c r="I16" i="12"/>
  <c r="R16" i="12"/>
  <c r="O16" i="12"/>
  <c r="K16" i="12"/>
  <c r="T16" i="9"/>
  <c r="O16" i="9"/>
  <c r="U16" i="9"/>
  <c r="S14" i="12"/>
  <c r="Q14" i="12"/>
  <c r="J14" i="12"/>
  <c r="K14" i="12"/>
  <c r="I14" i="12"/>
  <c r="P14" i="12"/>
  <c r="T7" i="12"/>
  <c r="S7" i="12"/>
  <c r="P7" i="12"/>
  <c r="I7" i="12"/>
  <c r="R7" i="12"/>
  <c r="K7" i="12"/>
  <c r="U7" i="12"/>
  <c r="M7" i="12"/>
  <c r="J7" i="12"/>
  <c r="H7" i="12"/>
  <c r="P19" i="12"/>
  <c r="Q19" i="12"/>
  <c r="F19" i="12"/>
  <c r="G19" i="12"/>
  <c r="R19" i="12"/>
  <c r="I19" i="12"/>
  <c r="R6" i="9"/>
  <c r="Q6" i="9"/>
  <c r="F6" i="9"/>
  <c r="Q17" i="12"/>
  <c r="H17" i="12"/>
  <c r="K17" i="12"/>
  <c r="G17" i="12"/>
  <c r="R17" i="12"/>
  <c r="I17" i="12"/>
  <c r="S17" i="12"/>
  <c r="N17" i="12"/>
  <c r="O17" i="12"/>
  <c r="G12" i="12"/>
  <c r="R12" i="12"/>
  <c r="I12" i="12"/>
  <c r="P12" i="12"/>
  <c r="S12" i="12"/>
  <c r="N12" i="12"/>
  <c r="O12" i="12"/>
  <c r="R13" i="9"/>
  <c r="O13" i="9"/>
  <c r="K13" i="9"/>
  <c r="I13" i="9"/>
  <c r="T13" i="9"/>
  <c r="G13" i="9"/>
  <c r="U13" i="9"/>
  <c r="Q13" i="9"/>
  <c r="R49" i="9"/>
  <c r="F49" i="9"/>
  <c r="P13" i="9"/>
  <c r="W9" i="9"/>
  <c r="J13" i="9"/>
  <c r="U33" i="9"/>
  <c r="M12" i="12"/>
  <c r="T12" i="12"/>
  <c r="Q12" i="12"/>
  <c r="S49" i="9"/>
  <c r="T18" i="9"/>
  <c r="U23" i="12"/>
  <c r="H23" i="12"/>
  <c r="P23" i="12"/>
  <c r="L23" i="12"/>
  <c r="R23" i="12"/>
  <c r="O23" i="12"/>
  <c r="S23" i="12"/>
  <c r="N23" i="12"/>
  <c r="T23" i="12"/>
  <c r="Q49" i="9"/>
  <c r="S48" i="9"/>
  <c r="N48" i="9"/>
  <c r="P48" i="9"/>
  <c r="G33" i="9"/>
  <c r="Q32" i="9"/>
  <c r="S32" i="9"/>
  <c r="T32" i="9"/>
  <c r="J27" i="9"/>
  <c r="P22" i="9"/>
  <c r="H12" i="9"/>
  <c r="W15" i="9"/>
  <c r="W6" i="9"/>
  <c r="O22" i="9"/>
  <c r="N18" i="9"/>
  <c r="J12" i="9"/>
  <c r="M22" i="9"/>
  <c r="K22" i="9"/>
  <c r="N12" i="9"/>
  <c r="J49" i="9"/>
  <c r="O61" i="9"/>
  <c r="T61" i="9"/>
  <c r="K26" i="12"/>
  <c r="O26" i="12"/>
  <c r="I23" i="12"/>
  <c r="M10" i="12"/>
  <c r="J12" i="12"/>
  <c r="R8" i="12"/>
  <c r="K23" i="12"/>
  <c r="F61" i="9"/>
  <c r="N27" i="9"/>
  <c r="M18" i="9"/>
  <c r="T49" i="9"/>
  <c r="S60" i="9"/>
  <c r="P60" i="9"/>
  <c r="L60" i="9"/>
  <c r="I60" i="9"/>
  <c r="O60" i="9"/>
  <c r="J60" i="9"/>
  <c r="T60" i="9"/>
  <c r="M60" i="9"/>
  <c r="K34" i="9"/>
  <c r="U34" i="9"/>
  <c r="T59" i="9"/>
  <c r="E59" i="9"/>
  <c r="U59" i="9"/>
  <c r="J59" i="9"/>
  <c r="S59" i="9"/>
  <c r="L59" i="9"/>
  <c r="I59" i="9"/>
  <c r="N59" i="9"/>
  <c r="G59" i="9"/>
  <c r="P59" i="9"/>
  <c r="Q13" i="12"/>
  <c r="M13" i="12"/>
  <c r="U13" i="12"/>
  <c r="G13" i="12"/>
  <c r="R13" i="12"/>
  <c r="I13" i="12"/>
  <c r="R19" i="9"/>
  <c r="G19" i="9"/>
  <c r="J19" i="9"/>
  <c r="T4" i="12"/>
  <c r="O4" i="12"/>
  <c r="I4" i="12"/>
  <c r="F4" i="12"/>
  <c r="J4" i="12"/>
  <c r="H4" i="12"/>
  <c r="T9" i="9"/>
  <c r="Q9" i="9"/>
  <c r="R9" i="9"/>
  <c r="O45" i="9"/>
  <c r="J45" i="9"/>
  <c r="L4" i="12"/>
  <c r="Q27" i="12"/>
  <c r="P27" i="12"/>
  <c r="S27" i="12"/>
  <c r="N27" i="12"/>
  <c r="O27" i="12"/>
  <c r="G27" i="12"/>
  <c r="J27" i="12"/>
  <c r="U27" i="12"/>
  <c r="I27" i="12"/>
  <c r="R27" i="12"/>
  <c r="H27" i="12"/>
  <c r="T27" i="12"/>
  <c r="T14" i="9"/>
  <c r="O14" i="9"/>
  <c r="K14" i="9"/>
  <c r="U14" i="9"/>
  <c r="Q14" i="9"/>
  <c r="I14" i="9"/>
  <c r="S43" i="9"/>
  <c r="M43" i="9"/>
  <c r="J43" i="9"/>
  <c r="I43" i="9"/>
  <c r="K43" i="9"/>
  <c r="R43" i="9"/>
  <c r="P43" i="9"/>
  <c r="L43" i="9"/>
  <c r="N43" i="9"/>
  <c r="O43" i="9"/>
  <c r="R57" i="9"/>
  <c r="E57" i="9"/>
  <c r="S57" i="9"/>
  <c r="P57" i="9"/>
  <c r="F57" i="9"/>
  <c r="Q57" i="9"/>
  <c r="K57" i="9"/>
  <c r="H57" i="9"/>
  <c r="N57" i="9"/>
  <c r="T57" i="9"/>
  <c r="O57" i="9"/>
  <c r="L57" i="9"/>
  <c r="M57" i="9"/>
  <c r="J20" i="9"/>
  <c r="O20" i="9"/>
  <c r="N20" i="9"/>
  <c r="T20" i="9"/>
  <c r="G20" i="9"/>
  <c r="S20" i="9"/>
  <c r="K20" i="9"/>
  <c r="H20" i="9"/>
  <c r="T5" i="12"/>
  <c r="P5" i="12"/>
  <c r="J5" i="12"/>
  <c r="K5" i="12"/>
  <c r="M5" i="12"/>
  <c r="Q5" i="12"/>
  <c r="N5" i="12"/>
  <c r="I5" i="12"/>
  <c r="L5" i="12"/>
  <c r="L6" i="12" s="1"/>
  <c r="S39" i="9"/>
  <c r="M39" i="9"/>
  <c r="N39" i="9"/>
  <c r="G39" i="9"/>
  <c r="P39" i="9"/>
  <c r="I39" i="9"/>
  <c r="R39" i="9"/>
  <c r="J39" i="9"/>
  <c r="T39" i="9"/>
  <c r="K39" i="9"/>
  <c r="T55" i="9"/>
  <c r="E55" i="9"/>
  <c r="U55" i="9"/>
  <c r="R55" i="9"/>
  <c r="O55" i="9"/>
  <c r="P55" i="9"/>
  <c r="I55" i="9"/>
  <c r="K55" i="9"/>
  <c r="Q55" i="9"/>
  <c r="J55" i="9"/>
  <c r="H55" i="9"/>
  <c r="M55" i="9"/>
  <c r="F55" i="9"/>
  <c r="S55" i="9"/>
  <c r="Q20" i="12"/>
  <c r="G20" i="12"/>
  <c r="N20" i="12"/>
  <c r="T20" i="12"/>
  <c r="M20" i="12"/>
  <c r="J20" i="12"/>
  <c r="K20" i="12"/>
  <c r="S20" i="12"/>
  <c r="L20" i="12"/>
  <c r="O20" i="12"/>
  <c r="R20" i="12"/>
  <c r="P20" i="12"/>
  <c r="H20" i="12"/>
  <c r="N17" i="9"/>
  <c r="Q17" i="9"/>
  <c r="F17" i="9"/>
  <c r="R17" i="9"/>
  <c r="J17" i="9"/>
  <c r="H17" i="9"/>
  <c r="I17" i="9"/>
  <c r="S17" i="9"/>
  <c r="K17" i="9"/>
  <c r="O17" i="9"/>
  <c r="P17" i="9"/>
  <c r="P37" i="9"/>
  <c r="R37" i="9"/>
  <c r="K37" i="9"/>
  <c r="O37" i="9"/>
  <c r="T37" i="9"/>
  <c r="U37" i="9"/>
  <c r="N37" i="9"/>
  <c r="Q37" i="9"/>
  <c r="S37" i="9"/>
  <c r="F53" i="9"/>
  <c r="T53" i="9"/>
  <c r="S53" i="9"/>
  <c r="L53" i="9"/>
  <c r="N53" i="9"/>
  <c r="R53" i="9"/>
  <c r="Q53" i="9"/>
  <c r="E53" i="9"/>
  <c r="U53" i="9"/>
  <c r="G53" i="9"/>
  <c r="S54" i="9"/>
  <c r="T54" i="9"/>
  <c r="U54" i="9"/>
  <c r="J54" i="9"/>
  <c r="O54" i="9"/>
  <c r="E54" i="9"/>
  <c r="Q54" i="9"/>
  <c r="R54" i="9"/>
  <c r="K54" i="9"/>
  <c r="L54" i="9"/>
  <c r="I54" i="9"/>
  <c r="F54" i="9"/>
  <c r="P54" i="9"/>
  <c r="H54" i="9"/>
  <c r="S18" i="12"/>
  <c r="H18" i="12"/>
  <c r="R18" i="12"/>
  <c r="I18" i="12"/>
  <c r="G18" i="12"/>
  <c r="M18" i="12"/>
  <c r="N18" i="12"/>
  <c r="O18" i="12"/>
  <c r="F18" i="12"/>
  <c r="K18" i="12"/>
  <c r="Q18" i="12"/>
  <c r="T18" i="12"/>
  <c r="G26" i="9"/>
  <c r="S26" i="9"/>
  <c r="P26" i="9"/>
  <c r="L26" i="9"/>
  <c r="O26" i="9"/>
  <c r="H26" i="9"/>
  <c r="U26" i="9"/>
  <c r="T26" i="9"/>
  <c r="T3" i="12"/>
  <c r="I3" i="12"/>
  <c r="Q3" i="12"/>
  <c r="F3" i="12"/>
  <c r="F5" i="12" s="1"/>
  <c r="P3" i="12"/>
  <c r="O3" i="12"/>
  <c r="K3" i="12"/>
  <c r="E3" i="12"/>
  <c r="E4" i="12" s="1"/>
  <c r="E5" i="12" s="1"/>
  <c r="J3" i="12"/>
  <c r="S3" i="12"/>
  <c r="N3" i="12"/>
  <c r="U3" i="12"/>
  <c r="H3" i="12"/>
  <c r="G3" i="12"/>
  <c r="G5" i="12" s="1"/>
  <c r="M3" i="12"/>
  <c r="R3" i="12"/>
  <c r="I53" i="9"/>
  <c r="H37" i="9"/>
  <c r="M26" i="9"/>
  <c r="R14" i="9"/>
  <c r="R26" i="9"/>
  <c r="T43" i="9"/>
  <c r="G37" i="9"/>
  <c r="Q43" i="9"/>
  <c r="U43" i="9"/>
  <c r="H43" i="9"/>
  <c r="F39" i="9"/>
  <c r="G57" i="9"/>
  <c r="R7" i="9"/>
  <c r="U7" i="9"/>
  <c r="F7" i="9"/>
  <c r="T7" i="9"/>
  <c r="I7" i="9"/>
  <c r="S7" i="9"/>
  <c r="P7" i="9"/>
  <c r="K7" i="9"/>
  <c r="G7" i="9"/>
  <c r="L24" i="12"/>
  <c r="G24" i="12"/>
  <c r="R24" i="12"/>
  <c r="T24" i="12"/>
  <c r="K24" i="12"/>
  <c r="H24" i="12"/>
  <c r="N24" i="12"/>
  <c r="P24" i="12"/>
  <c r="M24" i="12"/>
  <c r="Q24" i="12"/>
  <c r="O24" i="12"/>
  <c r="S24" i="12"/>
  <c r="U24" i="12"/>
  <c r="O4" i="9"/>
  <c r="Q4" i="9"/>
  <c r="N4" i="9"/>
  <c r="H4" i="9"/>
  <c r="U4" i="9"/>
  <c r="M4" i="9"/>
  <c r="R4" i="9"/>
  <c r="T4" i="9"/>
  <c r="S4" i="9"/>
  <c r="L4" i="9"/>
  <c r="T40" i="9"/>
  <c r="U40" i="9"/>
  <c r="P40" i="9"/>
  <c r="I40" i="9"/>
  <c r="Q40" i="9"/>
  <c r="L40" i="9"/>
  <c r="J40" i="9"/>
  <c r="K40" i="9"/>
  <c r="M40" i="9"/>
  <c r="Q21" i="12"/>
  <c r="H21" i="12"/>
  <c r="P21" i="12"/>
  <c r="J21" i="12"/>
  <c r="T21" i="12"/>
  <c r="S21" i="12"/>
  <c r="F21" i="12"/>
  <c r="I21" i="12"/>
  <c r="K21" i="12"/>
  <c r="O21" i="12"/>
  <c r="G21" i="12"/>
  <c r="R21" i="12"/>
  <c r="R40" i="9"/>
  <c r="M37" i="9"/>
  <c r="Q26" i="9"/>
  <c r="E4" i="9"/>
  <c r="P14" i="9"/>
  <c r="H7" i="9"/>
  <c r="P4" i="9"/>
  <c r="Q20" i="9"/>
  <c r="S14" i="9"/>
  <c r="J7" i="9"/>
  <c r="F26" i="9"/>
  <c r="I20" i="9"/>
  <c r="G17" i="9"/>
  <c r="R20" i="9"/>
  <c r="T17" i="9"/>
  <c r="P53" i="9"/>
  <c r="L55" i="9"/>
  <c r="N55" i="9"/>
  <c r="I57" i="9"/>
  <c r="U57" i="9"/>
  <c r="I20" i="12"/>
  <c r="P11" i="12"/>
  <c r="R11" i="12"/>
  <c r="O11" i="12"/>
  <c r="L11" i="12"/>
  <c r="N11" i="12"/>
  <c r="T11" i="12"/>
  <c r="S47" i="9"/>
  <c r="U47" i="9"/>
  <c r="P9" i="12"/>
  <c r="Q9" i="12"/>
  <c r="U9" i="12"/>
  <c r="I9" i="12"/>
  <c r="M9" i="12"/>
  <c r="K9" i="12"/>
  <c r="K28" i="12" s="1"/>
  <c r="L9" i="12"/>
  <c r="R9" i="12"/>
  <c r="O9" i="12"/>
  <c r="T28" i="12"/>
  <c r="Q28" i="12"/>
  <c r="N28" i="12"/>
  <c r="P28" i="12"/>
  <c r="S28" i="12"/>
  <c r="M28" i="12"/>
  <c r="R28" i="12"/>
  <c r="S21" i="9"/>
  <c r="K21" i="9"/>
  <c r="N21" i="9"/>
  <c r="P41" i="9"/>
  <c r="O41" i="9"/>
  <c r="F41" i="9"/>
  <c r="R41" i="9"/>
  <c r="S56" i="9"/>
  <c r="P56" i="9"/>
  <c r="L56" i="9"/>
  <c r="F56" i="9"/>
  <c r="Q56" i="9"/>
  <c r="K6" i="12"/>
  <c r="T6" i="12"/>
  <c r="Q6" i="12"/>
  <c r="I6" i="12"/>
  <c r="M6" i="12"/>
  <c r="F6" i="12"/>
  <c r="O6" i="12"/>
  <c r="S6" i="12"/>
  <c r="U6" i="12"/>
  <c r="J6" i="12"/>
  <c r="H6" i="12"/>
  <c r="S22" i="12"/>
  <c r="H22" i="12"/>
  <c r="N22" i="12"/>
  <c r="T22" i="12"/>
  <c r="G22" i="12"/>
  <c r="M22" i="12"/>
  <c r="J22" i="12"/>
  <c r="K22" i="12"/>
  <c r="Q10" i="9"/>
  <c r="G10" i="9"/>
  <c r="K10" i="9"/>
  <c r="N10" i="9"/>
  <c r="O10" i="9"/>
  <c r="R42" i="9"/>
  <c r="O42" i="9"/>
  <c r="U15" i="12"/>
  <c r="K15" i="12"/>
  <c r="F15" i="12"/>
  <c r="H15" i="12"/>
  <c r="I15" i="12"/>
  <c r="I42" i="9"/>
  <c r="S41" i="9"/>
  <c r="M41" i="9"/>
  <c r="G41" i="9"/>
  <c r="L24" i="9"/>
  <c r="Q24" i="9"/>
  <c r="S44" i="9"/>
  <c r="P21" i="9"/>
  <c r="P15" i="9"/>
  <c r="H11" i="9"/>
  <c r="H8" i="9"/>
  <c r="H3" i="9"/>
  <c r="I44" i="9"/>
  <c r="U44" i="9"/>
  <c r="J44" i="9"/>
  <c r="N3" i="9"/>
  <c r="I3" i="9"/>
  <c r="I4" i="9" s="1"/>
  <c r="I9" i="9" s="1"/>
  <c r="J3" i="9"/>
  <c r="J4" i="9" s="1"/>
  <c r="K3" i="9"/>
  <c r="K4" i="9" s="1"/>
  <c r="J5" i="9"/>
  <c r="R5" i="9"/>
  <c r="K5" i="9"/>
  <c r="G8" i="9"/>
  <c r="U11" i="9"/>
  <c r="I11" i="9"/>
  <c r="I8" i="9"/>
  <c r="K8" i="9"/>
  <c r="U10" i="9"/>
  <c r="M51" i="9"/>
  <c r="T47" i="9"/>
  <c r="I21" i="9"/>
  <c r="Q51" i="9"/>
  <c r="J42" i="9"/>
  <c r="K56" i="9"/>
  <c r="I56" i="9"/>
  <c r="N56" i="9"/>
  <c r="J56" i="9"/>
  <c r="L28" i="12"/>
  <c r="R25" i="12"/>
  <c r="T15" i="12"/>
  <c r="I11" i="12"/>
  <c r="R6" i="12"/>
  <c r="L22" i="12"/>
  <c r="U25" i="12"/>
  <c r="S9" i="12"/>
  <c r="G6" i="12"/>
  <c r="Q25" i="12"/>
  <c r="N25" i="12"/>
  <c r="M25" i="12"/>
  <c r="S25" i="12"/>
  <c r="J25" i="12"/>
  <c r="U51" i="9"/>
  <c r="N51" i="9"/>
  <c r="E51" i="9"/>
  <c r="O51" i="9"/>
  <c r="O47" i="9"/>
  <c r="H42" i="9"/>
  <c r="N41" i="9"/>
  <c r="Q41" i="9"/>
  <c r="G24" i="9"/>
  <c r="U24" i="9"/>
  <c r="H21" i="9"/>
  <c r="H15" i="9"/>
  <c r="H10" i="9"/>
  <c r="P5" i="9"/>
  <c r="H44" i="9"/>
  <c r="T44" i="9"/>
  <c r="G44" i="9"/>
  <c r="T24" i="9"/>
  <c r="T3" i="9"/>
  <c r="T10" i="9" s="1"/>
  <c r="S3" i="9"/>
  <c r="S10" i="9" s="1"/>
  <c r="O3" i="9"/>
  <c r="O7" i="9" s="1"/>
  <c r="S5" i="9"/>
  <c r="M5" i="9"/>
  <c r="O21" i="9"/>
  <c r="S15" i="9"/>
  <c r="R15" i="9"/>
  <c r="R21" i="9"/>
  <c r="O11" i="9"/>
  <c r="O8" i="9"/>
  <c r="U15" i="9"/>
  <c r="Q11" i="9"/>
  <c r="S24" i="9"/>
  <c r="M10" i="9"/>
  <c r="H51" i="9"/>
  <c r="M47" i="9"/>
  <c r="Q47" i="9"/>
  <c r="Q42" i="9"/>
  <c r="L51" i="9"/>
  <c r="R47" i="9"/>
  <c r="T41" i="9"/>
  <c r="P24" i="9"/>
  <c r="G56" i="9"/>
  <c r="E56" i="9"/>
  <c r="H28" i="12"/>
  <c r="T9" i="12"/>
  <c r="M15" i="12"/>
  <c r="O22" i="12"/>
  <c r="O15" i="12"/>
  <c r="J11" i="12"/>
  <c r="N6" i="12"/>
  <c r="K25" i="12"/>
  <c r="Q15" i="12"/>
  <c r="P15" i="12"/>
  <c r="M11" i="12"/>
  <c r="U11" i="12"/>
  <c r="Q11" i="12"/>
  <c r="T21" i="9"/>
  <c r="R10" i="9"/>
  <c r="R23" i="9"/>
  <c r="M23" i="9"/>
  <c r="O23" i="9"/>
  <c r="I23" i="9"/>
  <c r="O32" i="9"/>
  <c r="J32" i="9"/>
  <c r="R32" i="9"/>
  <c r="U32" i="9"/>
  <c r="U48" i="9"/>
  <c r="Q48" i="9"/>
  <c r="I48" i="9"/>
  <c r="E48" i="9"/>
  <c r="N19" i="9"/>
  <c r="S19" i="9"/>
  <c r="M19" i="9"/>
  <c r="I19" i="9"/>
  <c r="S58" i="9"/>
  <c r="J58" i="9"/>
  <c r="K35" i="9"/>
  <c r="O35" i="9"/>
  <c r="P36" i="9"/>
  <c r="K36" i="9"/>
  <c r="I52" i="9"/>
  <c r="Q52" i="9"/>
  <c r="K52" i="9"/>
  <c r="F27" i="9"/>
  <c r="H27" i="9"/>
  <c r="S27" i="9"/>
  <c r="T33" i="9"/>
  <c r="N33" i="9"/>
  <c r="N49" i="9"/>
  <c r="L49" i="9"/>
  <c r="S6" i="9"/>
  <c r="N6" i="9"/>
  <c r="G6" i="9"/>
  <c r="H5" i="12"/>
  <c r="O5" i="12"/>
  <c r="E6" i="12"/>
  <c r="E7" i="12" s="1"/>
  <c r="J26" i="12"/>
  <c r="I26" i="12"/>
  <c r="S10" i="12"/>
  <c r="M16" i="12"/>
  <c r="U12" i="12"/>
  <c r="P8" i="12"/>
  <c r="I24" i="12"/>
  <c r="G14" i="12"/>
  <c r="J24" i="12"/>
  <c r="N7" i="12"/>
  <c r="N15" i="12" s="1"/>
  <c r="H14" i="12"/>
  <c r="M27" i="12"/>
  <c r="M7" i="9"/>
  <c r="M15" i="9" s="1"/>
  <c r="N7" i="9"/>
  <c r="N15" i="9" s="1"/>
  <c r="W14" i="9"/>
  <c r="W4" i="9"/>
  <c r="W25" i="9"/>
  <c r="W18" i="9"/>
  <c r="W10" i="9"/>
  <c r="W11" i="9"/>
  <c r="W12" i="9"/>
  <c r="W8" i="9"/>
  <c r="W3" i="9"/>
  <c r="W35" i="9"/>
  <c r="U8" i="9"/>
  <c r="U12" i="9" s="1"/>
  <c r="W4" i="12"/>
  <c r="G14" i="9"/>
  <c r="O25" i="9"/>
  <c r="H14" i="9"/>
  <c r="H25" i="9" s="1"/>
  <c r="P8" i="9"/>
  <c r="P10" i="9" s="1"/>
  <c r="J9" i="9"/>
  <c r="J24" i="9" s="1"/>
  <c r="M16" i="9"/>
  <c r="M27" i="9" s="1"/>
  <c r="E5" i="9"/>
  <c r="I24" i="9"/>
  <c r="K9" i="9"/>
  <c r="E2" i="6"/>
  <c r="X132" i="19"/>
  <c r="I71" i="19" l="1"/>
  <c r="I76" i="19" s="1"/>
  <c r="I80" i="19" s="1"/>
  <c r="U129" i="19"/>
  <c r="U130" i="19" s="1"/>
  <c r="U132" i="19" s="1"/>
  <c r="U136" i="19" s="1"/>
  <c r="U137" i="19" s="1"/>
  <c r="U142" i="19" s="1"/>
  <c r="U144" i="19" s="1"/>
  <c r="U146" i="19" s="1"/>
  <c r="V87" i="19"/>
  <c r="F88" i="19"/>
  <c r="V30" i="19"/>
  <c r="L31" i="19"/>
  <c r="I91" i="19"/>
  <c r="L171" i="6"/>
  <c r="L31" i="6"/>
  <c r="L193" i="6"/>
  <c r="L149" i="6"/>
  <c r="L177" i="6"/>
  <c r="L181" i="6"/>
  <c r="L169" i="6"/>
  <c r="L194" i="6"/>
  <c r="L3" i="6"/>
  <c r="X9" i="19"/>
  <c r="J72" i="14"/>
  <c r="J73" i="14"/>
  <c r="X52" i="19"/>
  <c r="X6" i="19"/>
  <c r="J6" i="14"/>
  <c r="J42" i="14"/>
  <c r="X122" i="19"/>
  <c r="X7" i="19"/>
  <c r="X108" i="19"/>
  <c r="X71" i="19"/>
  <c r="X147" i="19"/>
  <c r="X36" i="19"/>
  <c r="X76" i="19"/>
  <c r="X93" i="19"/>
  <c r="X42" i="19"/>
  <c r="X75" i="19"/>
  <c r="X145" i="19"/>
  <c r="X64" i="19"/>
  <c r="X143" i="19"/>
  <c r="J12" i="14"/>
  <c r="X33" i="19"/>
  <c r="X12" i="19"/>
  <c r="X119" i="19"/>
  <c r="J24" i="14"/>
  <c r="J68" i="14"/>
  <c r="J69" i="14"/>
  <c r="W6" i="12"/>
  <c r="W33" i="9"/>
  <c r="L5" i="9"/>
  <c r="L6" i="9" s="1"/>
  <c r="L7" i="9" s="1"/>
  <c r="V7" i="9" s="1"/>
  <c r="T22" i="9"/>
  <c r="X129" i="19"/>
  <c r="V31" i="9"/>
  <c r="V30" i="9"/>
  <c r="V29" i="9"/>
  <c r="V28" i="9"/>
  <c r="G11" i="9"/>
  <c r="V52" i="9"/>
  <c r="V55" i="9"/>
  <c r="V61" i="9"/>
  <c r="V50" i="9"/>
  <c r="W8" i="12"/>
  <c r="W37" i="9"/>
  <c r="H18" i="9"/>
  <c r="H34" i="9" s="1"/>
  <c r="H38" i="9" s="1"/>
  <c r="H40" i="9" s="1"/>
  <c r="W40" i="9"/>
  <c r="W11" i="12"/>
  <c r="W41" i="9"/>
  <c r="W12" i="12"/>
  <c r="G7" i="12"/>
  <c r="G9" i="12" s="1"/>
  <c r="G11" i="12" s="1"/>
  <c r="V54" i="9"/>
  <c r="V59" i="9"/>
  <c r="V58" i="9"/>
  <c r="W32" i="9"/>
  <c r="W3" i="12"/>
  <c r="W42" i="9"/>
  <c r="W13" i="12"/>
  <c r="V51" i="9"/>
  <c r="J8" i="12"/>
  <c r="V53" i="9"/>
  <c r="V4" i="12"/>
  <c r="V60" i="9"/>
  <c r="G16" i="9"/>
  <c r="G18" i="9" s="1"/>
  <c r="U17" i="12"/>
  <c r="V3" i="12"/>
  <c r="V49" i="9"/>
  <c r="V48" i="9"/>
  <c r="M6" i="9"/>
  <c r="V56" i="9"/>
  <c r="I15" i="9"/>
  <c r="I8" i="12"/>
  <c r="V4" i="9"/>
  <c r="F10" i="9"/>
  <c r="V6" i="12"/>
  <c r="V57" i="9"/>
  <c r="J8" i="14"/>
  <c r="J21" i="14"/>
  <c r="X133" i="19"/>
  <c r="X44" i="19"/>
  <c r="K15" i="9"/>
  <c r="F11" i="9"/>
  <c r="V3" i="9"/>
  <c r="F8" i="12"/>
  <c r="F7" i="12"/>
  <c r="V5" i="12"/>
  <c r="H9" i="12"/>
  <c r="H11" i="12" s="1"/>
  <c r="P12" i="9"/>
  <c r="V26" i="12"/>
  <c r="V24" i="12"/>
  <c r="E8" i="12"/>
  <c r="E9" i="12" s="1"/>
  <c r="L7" i="12"/>
  <c r="I28" i="12"/>
  <c r="J28" i="12"/>
  <c r="U18" i="12"/>
  <c r="G25" i="12"/>
  <c r="H25" i="12"/>
  <c r="P10" i="12"/>
  <c r="P17" i="12" s="1"/>
  <c r="L8" i="9"/>
  <c r="L9" i="9" s="1"/>
  <c r="M8" i="9"/>
  <c r="M9" i="9" s="1"/>
  <c r="J15" i="9"/>
  <c r="N8" i="9"/>
  <c r="N9" i="9" s="1"/>
  <c r="L10" i="9"/>
  <c r="L12" i="9" s="1"/>
  <c r="U17" i="9"/>
  <c r="K26" i="9"/>
  <c r="O34" i="9"/>
  <c r="P18" i="9"/>
  <c r="I26" i="9"/>
  <c r="J26" i="9"/>
  <c r="E6" i="9"/>
  <c r="E7" i="9" s="1"/>
  <c r="F14" i="9"/>
  <c r="J14" i="14"/>
  <c r="J5" i="14"/>
  <c r="J54" i="14"/>
  <c r="X112" i="19"/>
  <c r="J41" i="14"/>
  <c r="X144" i="19"/>
  <c r="J22" i="14"/>
  <c r="J44" i="14"/>
  <c r="X83" i="19"/>
  <c r="J16" i="14"/>
  <c r="X66" i="19"/>
  <c r="X49" i="19"/>
  <c r="X97" i="19"/>
  <c r="X171" i="19"/>
  <c r="X74" i="19"/>
  <c r="X174" i="19"/>
  <c r="X37" i="19"/>
  <c r="X80" i="19"/>
  <c r="J40" i="14" l="1"/>
  <c r="X110" i="19"/>
  <c r="J18" i="14"/>
  <c r="X102" i="19"/>
  <c r="J64" i="14"/>
  <c r="J53" i="14"/>
  <c r="X68" i="19"/>
  <c r="J55" i="14"/>
  <c r="X19" i="19"/>
  <c r="J20" i="14"/>
  <c r="X27" i="19"/>
  <c r="J36" i="14"/>
  <c r="X148" i="19"/>
  <c r="J45" i="14"/>
  <c r="X149" i="19"/>
  <c r="J19" i="14"/>
  <c r="J4" i="14"/>
  <c r="X82" i="19"/>
  <c r="J47" i="14"/>
  <c r="X48" i="19"/>
  <c r="J35" i="14"/>
  <c r="X126" i="19"/>
  <c r="J34" i="14"/>
  <c r="X94" i="19"/>
  <c r="J46" i="14"/>
  <c r="X181" i="19"/>
  <c r="J59" i="14"/>
  <c r="J50" i="14"/>
  <c r="J66" i="14"/>
  <c r="J15" i="14"/>
  <c r="X142" i="19"/>
  <c r="J25" i="14"/>
  <c r="X101" i="19"/>
  <c r="J10" i="14"/>
  <c r="X41" i="19"/>
  <c r="J28" i="14"/>
  <c r="X34" i="19"/>
  <c r="J26" i="14"/>
  <c r="X17" i="19"/>
  <c r="J27" i="14"/>
  <c r="X114" i="19"/>
  <c r="J31" i="14"/>
  <c r="X166" i="19"/>
  <c r="J33" i="14"/>
  <c r="X16" i="19"/>
  <c r="J32" i="14"/>
  <c r="X24" i="19"/>
  <c r="J13" i="14"/>
  <c r="J48" i="14"/>
  <c r="J49" i="14"/>
  <c r="X39" i="19"/>
  <c r="J38" i="14"/>
  <c r="X47" i="19"/>
  <c r="J29" i="14"/>
  <c r="X50" i="19"/>
  <c r="J39" i="14"/>
  <c r="J9" i="14"/>
  <c r="J52" i="14"/>
  <c r="J51" i="14"/>
  <c r="X173" i="19"/>
  <c r="J57" i="14"/>
  <c r="X90" i="19"/>
  <c r="J62" i="14"/>
  <c r="J23" i="14"/>
  <c r="X106" i="19"/>
  <c r="J60" i="14"/>
  <c r="J56" i="14"/>
  <c r="X150" i="19"/>
  <c r="J11" i="14"/>
  <c r="X125" i="19"/>
  <c r="J58" i="14"/>
  <c r="J17" i="14"/>
  <c r="J37" i="14"/>
  <c r="X72" i="19"/>
  <c r="J43" i="14"/>
  <c r="J30" i="14"/>
  <c r="X146" i="19"/>
  <c r="J61" i="14"/>
  <c r="J63" i="14"/>
  <c r="J67" i="14"/>
  <c r="J71" i="14"/>
  <c r="U149" i="19"/>
  <c r="U148" i="19"/>
  <c r="I85" i="19"/>
  <c r="V85" i="19" s="1"/>
  <c r="J65" i="14"/>
  <c r="J7" i="14"/>
  <c r="X139" i="19"/>
  <c r="V31" i="19"/>
  <c r="L32" i="19"/>
  <c r="V91" i="19"/>
  <c r="V88" i="19"/>
  <c r="F93" i="19"/>
  <c r="J70" i="14"/>
  <c r="L189" i="6"/>
  <c r="L198" i="6"/>
  <c r="L142" i="6"/>
  <c r="L67" i="6"/>
  <c r="L75" i="6"/>
  <c r="L109" i="6"/>
  <c r="L101" i="6"/>
  <c r="L27" i="6"/>
  <c r="L103" i="6"/>
  <c r="L138" i="6"/>
  <c r="L32" i="6"/>
  <c r="L51" i="6"/>
  <c r="L191" i="6"/>
  <c r="L58" i="6"/>
  <c r="L118" i="6"/>
  <c r="L82" i="6"/>
  <c r="L116" i="6"/>
  <c r="L127" i="6"/>
  <c r="L97" i="6"/>
  <c r="L28" i="6"/>
  <c r="L168" i="6"/>
  <c r="L110" i="6"/>
  <c r="L151" i="6"/>
  <c r="L70" i="6"/>
  <c r="L186" i="6"/>
  <c r="L170" i="6"/>
  <c r="L190" i="6"/>
  <c r="L73" i="6"/>
  <c r="L140" i="6"/>
  <c r="L146" i="6"/>
  <c r="L154" i="6"/>
  <c r="L128" i="6"/>
  <c r="L85" i="6"/>
  <c r="L160" i="6"/>
  <c r="L48" i="6"/>
  <c r="L113" i="6"/>
  <c r="L65" i="6"/>
  <c r="L83" i="6"/>
  <c r="L115" i="6"/>
  <c r="L185" i="6"/>
  <c r="L84" i="6"/>
  <c r="L86" i="6"/>
  <c r="L76" i="6"/>
  <c r="L121" i="6"/>
  <c r="L68" i="6"/>
  <c r="L17" i="6"/>
  <c r="L178" i="6"/>
  <c r="L74" i="6"/>
  <c r="L21" i="6"/>
  <c r="L155" i="6"/>
  <c r="L176" i="6"/>
  <c r="L192" i="6"/>
  <c r="L172" i="6"/>
  <c r="L80" i="6"/>
  <c r="L71" i="6"/>
  <c r="L89" i="6"/>
  <c r="L20" i="6"/>
  <c r="L117" i="6"/>
  <c r="L10" i="6"/>
  <c r="L137" i="6"/>
  <c r="L173" i="6"/>
  <c r="L102" i="6"/>
  <c r="L147" i="6"/>
  <c r="L174" i="6"/>
  <c r="L55" i="6"/>
  <c r="L52" i="6"/>
  <c r="L47" i="6"/>
  <c r="L11" i="6"/>
  <c r="L166" i="6"/>
  <c r="L188" i="6"/>
  <c r="L196" i="6"/>
  <c r="L98" i="6"/>
  <c r="L165" i="6"/>
  <c r="L6" i="6"/>
  <c r="L14" i="6"/>
  <c r="L88" i="6"/>
  <c r="L12" i="6"/>
  <c r="L123" i="6"/>
  <c r="L156" i="6"/>
  <c r="L130" i="6"/>
  <c r="L105" i="6"/>
  <c r="L175" i="6"/>
  <c r="L61" i="6"/>
  <c r="L45" i="6"/>
  <c r="L30" i="6"/>
  <c r="L167" i="6"/>
  <c r="L4" i="6"/>
  <c r="L163" i="6"/>
  <c r="L33" i="6"/>
  <c r="L100" i="6"/>
  <c r="L56" i="6"/>
  <c r="L5" i="6"/>
  <c r="L9" i="6"/>
  <c r="L95" i="6"/>
  <c r="L133" i="6"/>
  <c r="L44" i="6"/>
  <c r="L141" i="6"/>
  <c r="L125" i="6"/>
  <c r="L49" i="6"/>
  <c r="L8" i="6"/>
  <c r="L180" i="6"/>
  <c r="L197" i="6"/>
  <c r="L81" i="6"/>
  <c r="L161" i="6"/>
  <c r="L120" i="6"/>
  <c r="L43" i="6"/>
  <c r="L114" i="6"/>
  <c r="L62" i="6"/>
  <c r="L13" i="6"/>
  <c r="L39" i="6"/>
  <c r="L7" i="6"/>
  <c r="L131" i="6"/>
  <c r="L26" i="6"/>
  <c r="L135" i="6"/>
  <c r="L40" i="6"/>
  <c r="L41" i="6"/>
  <c r="L195" i="6"/>
  <c r="L108" i="6"/>
  <c r="L184" i="6"/>
  <c r="L136" i="6"/>
  <c r="L150" i="6"/>
  <c r="L96" i="6"/>
  <c r="L63" i="6"/>
  <c r="L53" i="6"/>
  <c r="L144" i="6"/>
  <c r="L77" i="6"/>
  <c r="L16" i="6"/>
  <c r="L124" i="6"/>
  <c r="L139" i="6"/>
  <c r="L126" i="6"/>
  <c r="L60" i="6"/>
  <c r="L19" i="6"/>
  <c r="L64" i="6"/>
  <c r="L23" i="6"/>
  <c r="L50" i="6"/>
  <c r="L143" i="6"/>
  <c r="L15" i="6"/>
  <c r="L162" i="6"/>
  <c r="L104" i="6"/>
  <c r="L90" i="6"/>
  <c r="L164" i="6"/>
  <c r="L111" i="6"/>
  <c r="L34" i="6"/>
  <c r="L132" i="6"/>
  <c r="L134" i="6"/>
  <c r="L59" i="6"/>
  <c r="L36" i="6"/>
  <c r="L122" i="6"/>
  <c r="L91" i="6"/>
  <c r="L87" i="6"/>
  <c r="L2" i="6"/>
  <c r="J2" i="6"/>
  <c r="L24" i="6"/>
  <c r="L157" i="6"/>
  <c r="L179" i="6"/>
  <c r="L37" i="6"/>
  <c r="L29" i="6"/>
  <c r="L72" i="6"/>
  <c r="L25" i="6"/>
  <c r="L79" i="6"/>
  <c r="L99" i="6"/>
  <c r="L94" i="6"/>
  <c r="L158" i="6"/>
  <c r="L145" i="6"/>
  <c r="L106" i="6"/>
  <c r="L183" i="6"/>
  <c r="L42" i="6"/>
  <c r="L69" i="6"/>
  <c r="L57" i="6"/>
  <c r="L38" i="6"/>
  <c r="L22" i="6"/>
  <c r="L93" i="6"/>
  <c r="L107" i="6"/>
  <c r="L18" i="6"/>
  <c r="L159" i="6"/>
  <c r="L187" i="6"/>
  <c r="L54" i="6"/>
  <c r="L66" i="6"/>
  <c r="L78" i="6"/>
  <c r="L35" i="6"/>
  <c r="L92" i="6"/>
  <c r="L129" i="6"/>
  <c r="L112" i="6"/>
  <c r="L152" i="6"/>
  <c r="L148" i="6"/>
  <c r="L153" i="6"/>
  <c r="L46" i="6"/>
  <c r="L119" i="6"/>
  <c r="L199" i="6"/>
  <c r="L182" i="6"/>
  <c r="V11" i="9"/>
  <c r="V8" i="12"/>
  <c r="V5" i="9"/>
  <c r="V6" i="9"/>
  <c r="G23" i="9"/>
  <c r="G25" i="9"/>
  <c r="P19" i="9"/>
  <c r="F12" i="9"/>
  <c r="F16" i="9" s="1"/>
  <c r="F18" i="9" s="1"/>
  <c r="F19" i="9" s="1"/>
  <c r="G16" i="12"/>
  <c r="F9" i="12"/>
  <c r="F11" i="12" s="1"/>
  <c r="V11" i="12" s="1"/>
  <c r="H16" i="12"/>
  <c r="V10" i="9"/>
  <c r="E10" i="12"/>
  <c r="E11" i="12" s="1"/>
  <c r="V7" i="12"/>
  <c r="F20" i="12"/>
  <c r="V28" i="12"/>
  <c r="P18" i="12"/>
  <c r="F22" i="12"/>
  <c r="V22" i="12" s="1"/>
  <c r="L10" i="12"/>
  <c r="U20" i="12"/>
  <c r="M13" i="9"/>
  <c r="M14" i="9" s="1"/>
  <c r="V8" i="9"/>
  <c r="V9" i="9"/>
  <c r="V12" i="9"/>
  <c r="N14" i="9"/>
  <c r="L13" i="9"/>
  <c r="L15" i="9" s="1"/>
  <c r="U18" i="9"/>
  <c r="U20" i="9" s="1"/>
  <c r="V26" i="9"/>
  <c r="J37" i="9"/>
  <c r="H45" i="9"/>
  <c r="F20" i="9"/>
  <c r="G34" i="9"/>
  <c r="E8" i="9"/>
  <c r="U160" i="19" l="1"/>
  <c r="U168" i="19" s="1"/>
  <c r="U171" i="19" s="1"/>
  <c r="U150" i="19"/>
  <c r="I93" i="19"/>
  <c r="I94" i="19" s="1"/>
  <c r="I97" i="19" s="1"/>
  <c r="V94" i="19"/>
  <c r="I98" i="19"/>
  <c r="V93" i="19"/>
  <c r="F99" i="19"/>
  <c r="V32" i="19"/>
  <c r="L33" i="19"/>
  <c r="F13" i="12"/>
  <c r="F14" i="12" s="1"/>
  <c r="F16" i="12" s="1"/>
  <c r="F21" i="9"/>
  <c r="V9" i="12"/>
  <c r="M17" i="9"/>
  <c r="M20" i="9" s="1"/>
  <c r="U19" i="9"/>
  <c r="L14" i="9"/>
  <c r="V14" i="9" s="1"/>
  <c r="E12" i="12"/>
  <c r="E13" i="12" s="1"/>
  <c r="E14" i="12" s="1"/>
  <c r="E15" i="12" s="1"/>
  <c r="E16" i="12" s="1"/>
  <c r="F23" i="12"/>
  <c r="V23" i="12" s="1"/>
  <c r="V10" i="12"/>
  <c r="V20" i="12"/>
  <c r="L12" i="12"/>
  <c r="L13" i="12" s="1"/>
  <c r="U21" i="12"/>
  <c r="N32" i="9"/>
  <c r="V13" i="9"/>
  <c r="U21" i="9"/>
  <c r="U46" i="9" s="1"/>
  <c r="F22" i="9"/>
  <c r="F23" i="9" s="1"/>
  <c r="V23" i="9" s="1"/>
  <c r="L16" i="9"/>
  <c r="L17" i="9" s="1"/>
  <c r="P46" i="9"/>
  <c r="P47" i="9" s="1"/>
  <c r="G36" i="9"/>
  <c r="G38" i="9" s="1"/>
  <c r="G40" i="9" s="1"/>
  <c r="G45" i="9" s="1"/>
  <c r="E9" i="9"/>
  <c r="V15" i="9"/>
  <c r="U176" i="19" l="1"/>
  <c r="U177" i="19" s="1"/>
  <c r="U178" i="19" s="1"/>
  <c r="U180" i="19" s="1"/>
  <c r="U182" i="19" s="1"/>
  <c r="U174" i="19"/>
  <c r="V99" i="19"/>
  <c r="F111" i="19"/>
  <c r="F112" i="19" s="1"/>
  <c r="V98" i="19"/>
  <c r="I101" i="19"/>
  <c r="I102" i="19" s="1"/>
  <c r="V33" i="19"/>
  <c r="L34" i="19"/>
  <c r="V13" i="12"/>
  <c r="V14" i="12"/>
  <c r="F24" i="9"/>
  <c r="V24" i="9" s="1"/>
  <c r="F25" i="12"/>
  <c r="L15" i="12"/>
  <c r="L16" i="12"/>
  <c r="V16" i="12" s="1"/>
  <c r="E17" i="12"/>
  <c r="E18" i="12" s="1"/>
  <c r="E19" i="12" s="1"/>
  <c r="E20" i="12" s="1"/>
  <c r="E21" i="12" s="1"/>
  <c r="E22" i="12" s="1"/>
  <c r="E23" i="12" s="1"/>
  <c r="E24" i="12" s="1"/>
  <c r="E25" i="12" s="1"/>
  <c r="E26" i="12" s="1"/>
  <c r="E27" i="12" s="1"/>
  <c r="E28" i="12" s="1"/>
  <c r="V12" i="12"/>
  <c r="V17" i="9"/>
  <c r="L18" i="9"/>
  <c r="V18" i="9" s="1"/>
  <c r="E10" i="9"/>
  <c r="V22" i="9"/>
  <c r="F25" i="9"/>
  <c r="V16" i="9"/>
  <c r="V111" i="19" l="1"/>
  <c r="F131" i="19"/>
  <c r="I104" i="19"/>
  <c r="I106" i="19" s="1"/>
  <c r="V34" i="19"/>
  <c r="L35" i="19"/>
  <c r="L37" i="19" s="1"/>
  <c r="V37" i="19" s="1"/>
  <c r="L17" i="12"/>
  <c r="V17" i="12" s="1"/>
  <c r="V15" i="12"/>
  <c r="V25" i="12"/>
  <c r="M32" i="9"/>
  <c r="L19" i="9"/>
  <c r="V19" i="9" s="1"/>
  <c r="V25" i="9"/>
  <c r="E11" i="9"/>
  <c r="E12" i="9"/>
  <c r="E13" i="9" s="1"/>
  <c r="E14" i="9" s="1"/>
  <c r="E15" i="9" s="1"/>
  <c r="E16" i="9" s="1"/>
  <c r="E17" i="9" s="1"/>
  <c r="E18" i="9" s="1"/>
  <c r="E19" i="9" s="1"/>
  <c r="V104" i="19" l="1"/>
  <c r="I107" i="19"/>
  <c r="V131" i="19"/>
  <c r="F134" i="19"/>
  <c r="V35" i="19"/>
  <c r="L38" i="19"/>
  <c r="L20" i="9"/>
  <c r="V20" i="9" s="1"/>
  <c r="L18" i="12"/>
  <c r="V18" i="12" s="1"/>
  <c r="L19" i="12"/>
  <c r="L21" i="9"/>
  <c r="V21" i="9" s="1"/>
  <c r="E20" i="9"/>
  <c r="E21" i="9" s="1"/>
  <c r="E22" i="9" s="1"/>
  <c r="E23" i="9" s="1"/>
  <c r="E24" i="9" s="1"/>
  <c r="E25" i="9" s="1"/>
  <c r="E26" i="9" s="1"/>
  <c r="E27" i="9" s="1"/>
  <c r="V134" i="19" l="1"/>
  <c r="F137" i="19"/>
  <c r="V107" i="19"/>
  <c r="I108" i="19"/>
  <c r="V38" i="19"/>
  <c r="L39" i="19"/>
  <c r="V19" i="12"/>
  <c r="L21" i="12"/>
  <c r="L27" i="9"/>
  <c r="V27" i="9" s="1"/>
  <c r="E32" i="9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E45" i="9" s="1"/>
  <c r="E46" i="9" s="1"/>
  <c r="E47" i="9" s="1"/>
  <c r="I37" i="9"/>
  <c r="V37" i="9" s="1"/>
  <c r="I109" i="19" l="1"/>
  <c r="I110" i="19" s="1"/>
  <c r="V39" i="19"/>
  <c r="L40" i="19"/>
  <c r="V137" i="19"/>
  <c r="F143" i="19"/>
  <c r="F149" i="19" s="1"/>
  <c r="V21" i="12"/>
  <c r="L27" i="12"/>
  <c r="V40" i="19" l="1"/>
  <c r="L41" i="19"/>
  <c r="V109" i="19"/>
  <c r="I112" i="19"/>
  <c r="F154" i="19"/>
  <c r="V27" i="12"/>
  <c r="V112" i="19" l="1"/>
  <c r="I114" i="19"/>
  <c r="V41" i="19"/>
  <c r="L42" i="19"/>
  <c r="V154" i="19"/>
  <c r="F155" i="19"/>
  <c r="F34" i="9"/>
  <c r="V42" i="19" l="1"/>
  <c r="L43" i="19"/>
  <c r="V114" i="19"/>
  <c r="I116" i="19"/>
  <c r="V155" i="19"/>
  <c r="F164" i="19"/>
  <c r="V34" i="9"/>
  <c r="F36" i="9"/>
  <c r="V116" i="19" l="1"/>
  <c r="I119" i="19"/>
  <c r="I126" i="19" s="1"/>
  <c r="V43" i="19"/>
  <c r="L44" i="19"/>
  <c r="V164" i="19"/>
  <c r="F168" i="19"/>
  <c r="V36" i="9"/>
  <c r="F38" i="9"/>
  <c r="V44" i="19" l="1"/>
  <c r="L45" i="19"/>
  <c r="I130" i="19"/>
  <c r="V168" i="19"/>
  <c r="F169" i="19"/>
  <c r="V38" i="9"/>
  <c r="F40" i="9"/>
  <c r="F42" i="9" s="1"/>
  <c r="V130" i="19" l="1"/>
  <c r="I133" i="19"/>
  <c r="V45" i="19"/>
  <c r="L46" i="19"/>
  <c r="V169" i="19"/>
  <c r="F173" i="19"/>
  <c r="V40" i="9"/>
  <c r="F43" i="9"/>
  <c r="V46" i="19" l="1"/>
  <c r="L47" i="19"/>
  <c r="V133" i="19"/>
  <c r="I135" i="19"/>
  <c r="F174" i="19"/>
  <c r="F181" i="19" s="1"/>
  <c r="V43" i="9"/>
  <c r="F45" i="9"/>
  <c r="V45" i="9" s="1"/>
  <c r="V135" i="19" l="1"/>
  <c r="I136" i="19"/>
  <c r="I139" i="19" s="1"/>
  <c r="V47" i="19"/>
  <c r="L50" i="19"/>
  <c r="F182" i="19"/>
  <c r="V182" i="19" s="1"/>
  <c r="L32" i="9"/>
  <c r="V50" i="19" l="1"/>
  <c r="L51" i="19"/>
  <c r="L52" i="19" s="1"/>
  <c r="V52" i="19" s="1"/>
  <c r="V136" i="19"/>
  <c r="I142" i="19"/>
  <c r="V32" i="9"/>
  <c r="L33" i="9"/>
  <c r="V51" i="19" l="1"/>
  <c r="L54" i="19"/>
  <c r="I144" i="19"/>
  <c r="V33" i="9"/>
  <c r="L35" i="9"/>
  <c r="I145" i="19" l="1"/>
  <c r="V54" i="19"/>
  <c r="L55" i="19"/>
  <c r="V35" i="9"/>
  <c r="L39" i="9"/>
  <c r="I148" i="19" l="1"/>
  <c r="V55" i="19"/>
  <c r="L59" i="19"/>
  <c r="V39" i="9"/>
  <c r="L41" i="9"/>
  <c r="I149" i="19" l="1"/>
  <c r="V59" i="19"/>
  <c r="L60" i="19"/>
  <c r="V41" i="9"/>
  <c r="L42" i="9"/>
  <c r="V149" i="19" l="1"/>
  <c r="I156" i="19"/>
  <c r="V60" i="19"/>
  <c r="L61" i="19"/>
  <c r="V42" i="9"/>
  <c r="L44" i="9"/>
  <c r="V156" i="19" l="1"/>
  <c r="I163" i="19"/>
  <c r="I166" i="19" s="1"/>
  <c r="V61" i="19"/>
  <c r="L62" i="19"/>
  <c r="V44" i="9"/>
  <c r="L46" i="9"/>
  <c r="V62" i="19" l="1"/>
  <c r="L64" i="19"/>
  <c r="V163" i="19"/>
  <c r="I170" i="19"/>
  <c r="V46" i="9"/>
  <c r="L47" i="9"/>
  <c r="V47" i="9" s="1"/>
  <c r="V64" i="19" l="1"/>
  <c r="L66" i="19"/>
  <c r="V170" i="19"/>
  <c r="I171" i="19"/>
  <c r="I174" i="19" s="1"/>
  <c r="V174" i="19" s="1"/>
  <c r="V66" i="19" l="1"/>
  <c r="L67" i="19"/>
  <c r="L68" i="19" s="1"/>
  <c r="V68" i="19" s="1"/>
  <c r="I176" i="19"/>
  <c r="V67" i="19" l="1"/>
  <c r="L70" i="19"/>
  <c r="V176" i="19"/>
  <c r="I177" i="19"/>
  <c r="V177" i="19" l="1"/>
  <c r="I181" i="19"/>
  <c r="V70" i="19"/>
  <c r="L71" i="19"/>
  <c r="L72" i="19" s="1"/>
  <c r="V72" i="19" s="1"/>
  <c r="V181" i="19" l="1"/>
  <c r="I183" i="19"/>
  <c r="V183" i="19" s="1"/>
  <c r="V71" i="19"/>
  <c r="L74" i="19"/>
  <c r="V74" i="19" l="1"/>
  <c r="L75" i="19"/>
  <c r="V75" i="19" l="1"/>
  <c r="L76" i="19"/>
  <c r="V76" i="19" l="1"/>
  <c r="L78" i="19"/>
  <c r="V78" i="19" l="1"/>
  <c r="L80" i="19"/>
  <c r="V80" i="19" l="1"/>
  <c r="L82" i="19"/>
  <c r="V82" i="19" l="1"/>
  <c r="L83" i="19"/>
  <c r="V83" i="19" l="1"/>
  <c r="L84" i="19"/>
  <c r="V84" i="19" l="1"/>
  <c r="L89" i="19"/>
  <c r="L90" i="19" s="1"/>
  <c r="V90" i="19" s="1"/>
  <c r="V89" i="19" l="1"/>
  <c r="L92" i="19"/>
  <c r="V92" i="19" l="1"/>
  <c r="L95" i="19"/>
  <c r="V95" i="19" l="1"/>
  <c r="L96" i="19"/>
  <c r="V96" i="19" l="1"/>
  <c r="L97" i="19"/>
  <c r="V97" i="19" l="1"/>
  <c r="L100" i="19"/>
  <c r="L101" i="19" s="1"/>
  <c r="V101" i="19" s="1"/>
  <c r="V100" i="19" l="1"/>
  <c r="L102" i="19"/>
  <c r="V102" i="19" l="1"/>
  <c r="L103" i="19"/>
  <c r="V103" i="19" l="1"/>
  <c r="L105" i="19"/>
  <c r="V105" i="19" l="1"/>
  <c r="L106" i="19"/>
  <c r="L108" i="19" s="1"/>
  <c r="V108" i="19" s="1"/>
  <c r="V106" i="19" l="1"/>
  <c r="L110" i="19"/>
  <c r="V110" i="19" l="1"/>
  <c r="L113" i="19"/>
  <c r="V113" i="19" l="1"/>
  <c r="L115" i="19"/>
  <c r="V115" i="19" l="1"/>
  <c r="L117" i="19"/>
  <c r="V117" i="19" l="1"/>
  <c r="L118" i="19"/>
  <c r="L119" i="19" s="1"/>
  <c r="V119" i="19" s="1"/>
  <c r="V118" i="19" l="1"/>
  <c r="L120" i="19"/>
  <c r="V120" i="19" l="1"/>
  <c r="L121" i="19"/>
  <c r="V121" i="19" l="1"/>
  <c r="L122" i="19"/>
  <c r="V122" i="19" l="1"/>
  <c r="L123" i="19"/>
  <c r="V123" i="19" l="1"/>
  <c r="L124" i="19"/>
  <c r="V124" i="19" l="1"/>
  <c r="L125" i="19"/>
  <c r="V125" i="19" l="1"/>
  <c r="L126" i="19"/>
  <c r="V126" i="19" l="1"/>
  <c r="L127" i="19"/>
  <c r="V127" i="19" l="1"/>
  <c r="L128" i="19"/>
  <c r="V128" i="19" l="1"/>
  <c r="L129" i="19"/>
  <c r="V129" i="19" l="1"/>
  <c r="L132" i="19"/>
  <c r="V132" i="19" l="1"/>
  <c r="L138" i="19"/>
  <c r="V138" i="19" l="1"/>
  <c r="L139" i="19"/>
  <c r="V139" i="19" l="1"/>
  <c r="L140" i="19"/>
  <c r="V140" i="19" l="1"/>
  <c r="L141" i="19"/>
  <c r="L142" i="19" s="1"/>
  <c r="L143" i="19" l="1"/>
  <c r="V142" i="19"/>
  <c r="V141" i="19"/>
  <c r="L144" i="19" l="1"/>
  <c r="V143" i="19"/>
  <c r="L145" i="19" l="1"/>
  <c r="V144" i="19"/>
  <c r="L146" i="19"/>
  <c r="V146" i="19" s="1"/>
  <c r="V145" i="19" l="1"/>
  <c r="L147" i="19"/>
  <c r="L151" i="19"/>
  <c r="L148" i="19" l="1"/>
  <c r="V148" i="19" s="1"/>
  <c r="V147" i="19"/>
  <c r="L150" i="19"/>
  <c r="V150" i="19" s="1"/>
  <c r="V151" i="19"/>
  <c r="L153" i="19"/>
  <c r="V153" i="19" l="1"/>
  <c r="L157" i="19"/>
  <c r="V157" i="19" l="1"/>
  <c r="L158" i="19"/>
  <c r="V158" i="19" l="1"/>
  <c r="L159" i="19"/>
  <c r="V159" i="19" l="1"/>
  <c r="L160" i="19"/>
  <c r="V160" i="19" l="1"/>
  <c r="L161" i="19"/>
  <c r="V161" i="19" l="1"/>
  <c r="L162" i="19"/>
  <c r="V162" i="19" l="1"/>
  <c r="L165" i="19"/>
  <c r="V165" i="19" l="1"/>
  <c r="L166" i="19"/>
  <c r="V166" i="19" l="1"/>
  <c r="L167" i="19"/>
  <c r="L171" i="19" s="1"/>
  <c r="V171" i="19" s="1"/>
  <c r="V167" i="19" l="1"/>
  <c r="L172" i="19"/>
  <c r="L173" i="19" s="1"/>
  <c r="V173" i="19" s="1"/>
  <c r="V172" i="19" l="1"/>
  <c r="L175" i="19"/>
  <c r="V175" i="19" l="1"/>
  <c r="L178" i="19"/>
  <c r="V178" i="19" l="1"/>
  <c r="L179" i="19"/>
  <c r="V179" i="19" l="1"/>
  <c r="L180" i="19"/>
  <c r="V180" i="19" l="1"/>
  <c r="L184" i="19"/>
  <c r="V184" i="19" s="1"/>
  <c r="B1" i="6" l="1"/>
  <c r="D1" i="6"/>
</calcChain>
</file>

<file path=xl/comments1.xml><?xml version="1.0" encoding="utf-8"?>
<comments xmlns="http://schemas.openxmlformats.org/spreadsheetml/2006/main">
  <authors>
    <author>Giddings</author>
  </authors>
  <commentList>
    <comment ref="C2" authorId="0">
      <text>
        <r>
          <rPr>
            <sz val="9"/>
            <color indexed="81"/>
            <rFont val="Tahoma"/>
            <family val="2"/>
          </rPr>
          <t>Use 24hr Clock  eg 14:57:30</t>
        </r>
      </text>
    </comment>
  </commentList>
</comments>
</file>

<file path=xl/sharedStrings.xml><?xml version="1.0" encoding="utf-8"?>
<sst xmlns="http://schemas.openxmlformats.org/spreadsheetml/2006/main" count="1881" uniqueCount="557">
  <si>
    <t>Team</t>
  </si>
  <si>
    <t>Score</t>
  </si>
  <si>
    <t>M</t>
  </si>
  <si>
    <t>W</t>
  </si>
  <si>
    <t>X</t>
  </si>
  <si>
    <t>MV</t>
  </si>
  <si>
    <t>WV</t>
  </si>
  <si>
    <t>XV</t>
  </si>
  <si>
    <t>MSV</t>
  </si>
  <si>
    <t>WSV</t>
  </si>
  <si>
    <t>XSV</t>
  </si>
  <si>
    <t>F</t>
  </si>
  <si>
    <t>J</t>
  </si>
  <si>
    <t>N</t>
  </si>
  <si>
    <t>Over all</t>
  </si>
  <si>
    <t>Team No</t>
  </si>
  <si>
    <t>Team members</t>
  </si>
  <si>
    <t>Category</t>
  </si>
  <si>
    <t>Course name</t>
  </si>
  <si>
    <t>M,F,N</t>
  </si>
  <si>
    <t>MSV,U</t>
  </si>
  <si>
    <t>Claire Martin</t>
  </si>
  <si>
    <t>Peter Chen</t>
  </si>
  <si>
    <t>Grant Jeffrey</t>
  </si>
  <si>
    <t>X,F</t>
  </si>
  <si>
    <t>M,F</t>
  </si>
  <si>
    <t>Finish Time</t>
  </si>
  <si>
    <t>MJ</t>
  </si>
  <si>
    <t>U</t>
  </si>
  <si>
    <t>Team Members</t>
  </si>
  <si>
    <t>Peter Grover</t>
  </si>
  <si>
    <t>Both Days Discounted Foot and Cycle</t>
  </si>
  <si>
    <t>Denise Pike</t>
  </si>
  <si>
    <t>Amanda Bush</t>
  </si>
  <si>
    <t>Peter Hield</t>
  </si>
  <si>
    <t>Jurgen Weller</t>
  </si>
  <si>
    <t>Peter Briggs</t>
  </si>
  <si>
    <t>Greg James Andrews</t>
  </si>
  <si>
    <t>Kate Sanderson</t>
  </si>
  <si>
    <t>Chalky Thomas</t>
  </si>
  <si>
    <t>Kirk Peacock</t>
  </si>
  <si>
    <t>Julie Knorpp</t>
  </si>
  <si>
    <t>Jenny McInerney</t>
  </si>
  <si>
    <t>Rob Mason</t>
  </si>
  <si>
    <t>Phil Giddings</t>
  </si>
  <si>
    <t>Melanie Farlie</t>
  </si>
  <si>
    <t>Derryn Schoenborn</t>
  </si>
  <si>
    <t>Will Fooks</t>
  </si>
  <si>
    <t>Marti Fooks</t>
  </si>
  <si>
    <t>Graham Smith</t>
  </si>
  <si>
    <t>Peter Noble</t>
  </si>
  <si>
    <t>Katrina Angus</t>
  </si>
  <si>
    <t>Aaron Kenah</t>
  </si>
  <si>
    <t>Tom Lothian</t>
  </si>
  <si>
    <t>Peter Brooks</t>
  </si>
  <si>
    <t>Andrew Baker</t>
  </si>
  <si>
    <t>Brett Sparkes</t>
  </si>
  <si>
    <t>Gleb Belov</t>
  </si>
  <si>
    <t>Olga Galieva</t>
  </si>
  <si>
    <t>Len Budge</t>
  </si>
  <si>
    <t>Tim Dent</t>
  </si>
  <si>
    <t>Elizabeth McKenzie</t>
  </si>
  <si>
    <t>Rene Bueman</t>
  </si>
  <si>
    <t>Kay McKenzie</t>
  </si>
  <si>
    <t>Annabelle Bueman</t>
  </si>
  <si>
    <t>Jarmila McKenzie</t>
  </si>
  <si>
    <t>David McKenzie</t>
  </si>
  <si>
    <t>Tomas McKenzie</t>
  </si>
  <si>
    <t>Benjamin McKenzie</t>
  </si>
  <si>
    <t>Instruction for using this scoring spreadsheet.</t>
  </si>
  <si>
    <t>WJ</t>
  </si>
  <si>
    <t>XJ</t>
  </si>
  <si>
    <t>In the Navlight Tab</t>
  </si>
  <si>
    <t>Producing the Results</t>
  </si>
  <si>
    <t>Are all teams Back?</t>
  </si>
  <si>
    <t>Top 3</t>
  </si>
  <si>
    <t>Best Place</t>
  </si>
  <si>
    <t>John Chellew</t>
  </si>
  <si>
    <t>Sunday 5hr Cyclogaine</t>
  </si>
  <si>
    <t>Ken Dowling</t>
  </si>
  <si>
    <t>Bruce Paterson</t>
  </si>
  <si>
    <t>Peter Cusworth</t>
  </si>
  <si>
    <t>Marieke Kersten</t>
  </si>
  <si>
    <t>David Price</t>
  </si>
  <si>
    <t>Margaret Joyce</t>
  </si>
  <si>
    <t>Neil McKinnon</t>
  </si>
  <si>
    <t>John Gavens</t>
  </si>
  <si>
    <t>Heather Leslie</t>
  </si>
  <si>
    <t>Tomas Dorrington</t>
  </si>
  <si>
    <t>Will Fullard</t>
  </si>
  <si>
    <t>Fred Surr</t>
  </si>
  <si>
    <t>Steven Law</t>
  </si>
  <si>
    <t>Leigh Murphy</t>
  </si>
  <si>
    <t>flynn murphy</t>
  </si>
  <si>
    <t>Fiona kersten</t>
  </si>
  <si>
    <t>Ben Kersten</t>
  </si>
  <si>
    <t>Carolyn Jackson</t>
  </si>
  <si>
    <t>Bill Vandendool</t>
  </si>
  <si>
    <t>Ronice Goebel</t>
  </si>
  <si>
    <t>Helen Jerome</t>
  </si>
  <si>
    <t>Sunday Golden Spokes Results</t>
  </si>
  <si>
    <t>Both Guilded Shoes &amp; Golden Spokes weekend Results</t>
  </si>
  <si>
    <t>Total Time</t>
  </si>
  <si>
    <t>Mick Webster</t>
  </si>
  <si>
    <t>Neil Brown</t>
  </si>
  <si>
    <t>Harry Borchard</t>
  </si>
  <si>
    <t>XV,N</t>
  </si>
  <si>
    <t>Jenny Bould</t>
  </si>
  <si>
    <t>Ken James</t>
  </si>
  <si>
    <t>Phil Jelliff</t>
  </si>
  <si>
    <t>Ross Mckinnon</t>
  </si>
  <si>
    <t>Campbell McKinnon</t>
  </si>
  <si>
    <t>Malcolm McKinnon</t>
  </si>
  <si>
    <t>Alaster Meehan</t>
  </si>
  <si>
    <t>David Innes</t>
  </si>
  <si>
    <t>Phillip Barnes</t>
  </si>
  <si>
    <t>geoff mclennan</t>
  </si>
  <si>
    <t>jennifer jones</t>
  </si>
  <si>
    <t>Matthew Williams</t>
  </si>
  <si>
    <t>Joe riordan</t>
  </si>
  <si>
    <t>Stuart Arney</t>
  </si>
  <si>
    <t>Jachob Dynes</t>
  </si>
  <si>
    <t>M,J</t>
  </si>
  <si>
    <t>Zachariah Dynes</t>
  </si>
  <si>
    <t>Bill Krautz</t>
  </si>
  <si>
    <t>John Neame</t>
  </si>
  <si>
    <t>Angus McDiarmid</t>
  </si>
  <si>
    <t>Tony McDiarmid</t>
  </si>
  <si>
    <t>Derek Visser</t>
  </si>
  <si>
    <t>Chris Skinner</t>
  </si>
  <si>
    <t>Penalties Per Min</t>
  </si>
  <si>
    <t>Final Score</t>
  </si>
  <si>
    <t>Late Time</t>
  </si>
  <si>
    <t>Penalties apply after this time</t>
  </si>
  <si>
    <t>Nil score for teams finishing after this time</t>
  </si>
  <si>
    <t>Penalties points added for each minute or part there of</t>
  </si>
  <si>
    <t>Check</t>
  </si>
  <si>
    <t>Column V displays each teams best category place.  Filter on 1, 2 or 3 to select only the team with a top 3 place for reading the results.</t>
  </si>
  <si>
    <t>Paste the Navlight file in the Navlight Tab sheet including column headings.</t>
  </si>
  <si>
    <t>Sam Lothian</t>
  </si>
  <si>
    <t>Emma Lothian</t>
  </si>
  <si>
    <t>Novice  (N)</t>
  </si>
  <si>
    <t>Place</t>
  </si>
  <si>
    <t>Team Member Names</t>
  </si>
  <si>
    <t>Family  (F)</t>
  </si>
  <si>
    <t>Ultravets  (U)</t>
  </si>
  <si>
    <t>Mixed Juniors  (XJ)</t>
  </si>
  <si>
    <t>Womens Juniors  (WJ)</t>
  </si>
  <si>
    <t>Mens Juniors  (MJ)</t>
  </si>
  <si>
    <t>Mixed SuperVets  (XSV)</t>
  </si>
  <si>
    <t>Mixed Veterans  (XV)</t>
  </si>
  <si>
    <t>Mixed  (X)</t>
  </si>
  <si>
    <t>Womens SuperVets  (WSV)</t>
  </si>
  <si>
    <t>Womens Veterans  (WV)</t>
  </si>
  <si>
    <t>Womens  (W)</t>
  </si>
  <si>
    <t>Mens SuperVets  (MSV)</t>
  </si>
  <si>
    <t>Mens Veterans  (MV)</t>
  </si>
  <si>
    <t>Mens  (M)</t>
  </si>
  <si>
    <t>Overall Winners</t>
  </si>
  <si>
    <t>Sunday Start Time</t>
  </si>
  <si>
    <t>-</t>
  </si>
  <si>
    <t>WJN</t>
  </si>
  <si>
    <t>Two dyslexic answers (+200) and 47</t>
  </si>
  <si>
    <t>6:12</t>
  </si>
  <si>
    <t>28:35</t>
  </si>
  <si>
    <t>56:39</t>
  </si>
  <si>
    <t>1:27:11</t>
  </si>
  <si>
    <t>1:58:39</t>
  </si>
  <si>
    <t>2:16:03</t>
  </si>
  <si>
    <t>2:17:02</t>
  </si>
  <si>
    <t>2:35:30</t>
  </si>
  <si>
    <t>2:47:24</t>
  </si>
  <si>
    <t>2:52:48</t>
  </si>
  <si>
    <t>2:55:38</t>
  </si>
  <si>
    <t>3:05:33</t>
  </si>
  <si>
    <t>3:07:14</t>
  </si>
  <si>
    <t>3:09:16</t>
  </si>
  <si>
    <t>3:09:20</t>
  </si>
  <si>
    <t>3:14:02</t>
  </si>
  <si>
    <t>3:20:15</t>
  </si>
  <si>
    <t>3:21:20</t>
  </si>
  <si>
    <t>3:22:35</t>
  </si>
  <si>
    <t>3:22:42</t>
  </si>
  <si>
    <t>3:22:50</t>
  </si>
  <si>
    <t>3:26:54</t>
  </si>
  <si>
    <t>3:28:53</t>
  </si>
  <si>
    <t>3:33:11</t>
  </si>
  <si>
    <t>3:34:37</t>
  </si>
  <si>
    <t>3:36:33</t>
  </si>
  <si>
    <t>3:38:02</t>
  </si>
  <si>
    <t>3:39:21</t>
  </si>
  <si>
    <t>3:39:51</t>
  </si>
  <si>
    <t>3:41:01</t>
  </si>
  <si>
    <t>3:42:03</t>
  </si>
  <si>
    <t>3:42:19</t>
  </si>
  <si>
    <t>3:42:25</t>
  </si>
  <si>
    <t>3:42:28</t>
  </si>
  <si>
    <t>3:42:31</t>
  </si>
  <si>
    <t>3:44:51</t>
  </si>
  <si>
    <t>3:45:33</t>
  </si>
  <si>
    <t>3:45:39</t>
  </si>
  <si>
    <t>3:46:23</t>
  </si>
  <si>
    <t>3:47:52</t>
  </si>
  <si>
    <t>3:48:24</t>
  </si>
  <si>
    <t>3:48:36</t>
  </si>
  <si>
    <t>3:48:40</t>
  </si>
  <si>
    <t>3:49:04</t>
  </si>
  <si>
    <t>3:49:13</t>
  </si>
  <si>
    <t>3:49:27</t>
  </si>
  <si>
    <t>3:49:50</t>
  </si>
  <si>
    <t>3:50:22</t>
  </si>
  <si>
    <t>3:50:33</t>
  </si>
  <si>
    <t>3:50:49</t>
  </si>
  <si>
    <t>3:51:19</t>
  </si>
  <si>
    <t>3:51:48</t>
  </si>
  <si>
    <t>3:51:52</t>
  </si>
  <si>
    <t>3:52:04</t>
  </si>
  <si>
    <t>3:52:41</t>
  </si>
  <si>
    <t>3:52:45</t>
  </si>
  <si>
    <t>3:53:05</t>
  </si>
  <si>
    <t>3:53:12</t>
  </si>
  <si>
    <t>3:53:26</t>
  </si>
  <si>
    <t>3:53:35</t>
  </si>
  <si>
    <t>3:53:40</t>
  </si>
  <si>
    <t>3:53:42</t>
  </si>
  <si>
    <t>3:53:47</t>
  </si>
  <si>
    <t>3:54:04</t>
  </si>
  <si>
    <t>3:54:09</t>
  </si>
  <si>
    <t>3:54:15</t>
  </si>
  <si>
    <t>3:54:29</t>
  </si>
  <si>
    <t>3:54:36</t>
  </si>
  <si>
    <t>3:54:52</t>
  </si>
  <si>
    <t>3:54:58</t>
  </si>
  <si>
    <t>3:55:00</t>
  </si>
  <si>
    <t>3:55:09</t>
  </si>
  <si>
    <t>3:55:22</t>
  </si>
  <si>
    <t>3:55:23</t>
  </si>
  <si>
    <t>3:55:29</t>
  </si>
  <si>
    <t>3:55:45</t>
  </si>
  <si>
    <t>3:55:54</t>
  </si>
  <si>
    <t>3:56:05</t>
  </si>
  <si>
    <t>3:56:13</t>
  </si>
  <si>
    <t>3:56:35</t>
  </si>
  <si>
    <t>3:56:39</t>
  </si>
  <si>
    <t>3:56:42</t>
  </si>
  <si>
    <t>3:56:50</t>
  </si>
  <si>
    <t>3:56:55</t>
  </si>
  <si>
    <t>3:56:59</t>
  </si>
  <si>
    <t>3:57:01</t>
  </si>
  <si>
    <t>3:57:04</t>
  </si>
  <si>
    <t>3:57:08</t>
  </si>
  <si>
    <t>3:57:18</t>
  </si>
  <si>
    <t>3:57:23</t>
  </si>
  <si>
    <t>3:57:24</t>
  </si>
  <si>
    <t>3:57:52</t>
  </si>
  <si>
    <t>3:57:54</t>
  </si>
  <si>
    <t>3:57:58</t>
  </si>
  <si>
    <t>3:58:04</t>
  </si>
  <si>
    <t>3:58:07</t>
  </si>
  <si>
    <t>3:58:16</t>
  </si>
  <si>
    <t>3:58:20</t>
  </si>
  <si>
    <t>3:58:23</t>
  </si>
  <si>
    <t>3:58:34</t>
  </si>
  <si>
    <t>3:58:37</t>
  </si>
  <si>
    <t>3:58:40</t>
  </si>
  <si>
    <t>3:58:45</t>
  </si>
  <si>
    <t>3:58:48</t>
  </si>
  <si>
    <t>3:58:58</t>
  </si>
  <si>
    <t>3:59:07</t>
  </si>
  <si>
    <t>3:59:12</t>
  </si>
  <si>
    <t>3:59:26</t>
  </si>
  <si>
    <t>3:59:30</t>
  </si>
  <si>
    <t>3:59:36</t>
  </si>
  <si>
    <t>3:59:55</t>
  </si>
  <si>
    <t>4:00:02</t>
  </si>
  <si>
    <t>4:00:05</t>
  </si>
  <si>
    <t>4:00:34</t>
  </si>
  <si>
    <t>4:00:53</t>
  </si>
  <si>
    <t>4:01:11</t>
  </si>
  <si>
    <t>4:01:12</t>
  </si>
  <si>
    <t>4:01:28</t>
  </si>
  <si>
    <t>4:01:44</t>
  </si>
  <si>
    <t>4:01:59</t>
  </si>
  <si>
    <t>4:02:14</t>
  </si>
  <si>
    <t>4:02:31</t>
  </si>
  <si>
    <t>4:02:55</t>
  </si>
  <si>
    <t>4:03:15</t>
  </si>
  <si>
    <t>4:04:05</t>
  </si>
  <si>
    <t>4:04:41</t>
  </si>
  <si>
    <t>4:05:39</t>
  </si>
  <si>
    <t>4:08:15</t>
  </si>
  <si>
    <t>4:08:55</t>
  </si>
  <si>
    <t>4:10:04</t>
  </si>
  <si>
    <t>4:11:13</t>
  </si>
  <si>
    <t>4:19:10</t>
  </si>
  <si>
    <t>4:27:55</t>
  </si>
  <si>
    <t>4:33:42</t>
  </si>
  <si>
    <t>4:37:02</t>
  </si>
  <si>
    <t>4:40:05</t>
  </si>
  <si>
    <t>4:57:01</t>
  </si>
  <si>
    <t>5:02:01</t>
  </si>
  <si>
    <t>5:05:42</t>
  </si>
  <si>
    <t>5:06:05</t>
  </si>
  <si>
    <t>5:06:40</t>
  </si>
  <si>
    <t>5:30:52</t>
  </si>
  <si>
    <t>5:36:03</t>
  </si>
  <si>
    <t>6:12:56</t>
  </si>
  <si>
    <t xml:space="preserve">Emma Nolan, Lauren White, Grace Stillard, Jesy Bright, </t>
  </si>
  <si>
    <t>Manual Entry Sheet</t>
  </si>
  <si>
    <t>18 August 2019</t>
  </si>
  <si>
    <t>The Grove Metrogaine - Results</t>
  </si>
  <si>
    <t xml:space="preserve">In the Manual Entry Tab </t>
  </si>
  <si>
    <t>vv</t>
  </si>
  <si>
    <t>Finish Time
HH:MM:SS</t>
  </si>
  <si>
    <t xml:space="preserve">Randomly check a few,  </t>
  </si>
  <si>
    <t>Verify both the Manual Entry and Results Tabs are sorted by team number from 1 to 80</t>
  </si>
  <si>
    <t>In the Results Tab selected the Cells from A2 to X83 and Sort by Score Largest to Smallest and Finish Time A-Z.</t>
  </si>
  <si>
    <t>Any team with no score entered is missing.  Verify they did register.</t>
  </si>
  <si>
    <t xml:space="preserve">Only the yellow fields can be edited.  The others a protected to prevent you editing them.  </t>
  </si>
  <si>
    <t>Copy the Final Score and Finish times from the Manual Entry Tab to the Results Tab.</t>
  </si>
  <si>
    <t>Check the last team number has the correct score lined up with it.</t>
  </si>
  <si>
    <t>The Winning teams should be sorted to the top.</t>
  </si>
  <si>
    <t>After pasting in the Navlight File to the Navlight Tab the Manual Entry Tab should have the Category and Team Member names against each team number.</t>
  </si>
  <si>
    <t>The teams with #N/A in the Category and Names column are not in the Navlight file.  They are withdrawn teams not on course or team number not used.</t>
  </si>
  <si>
    <r>
      <t>Note the results (1st, 2nd, 3rd etc) in the Results Tab  are invalid until scores and finish times are pasted in from the Manual Entry Tab</t>
    </r>
    <r>
      <rPr>
        <b/>
        <sz val="11"/>
        <rFont val="Calibri"/>
        <family val="2"/>
        <scheme val="minor"/>
      </rPr>
      <t>.  Refer steps below.</t>
    </r>
  </si>
  <si>
    <t>When Scores and Finish times are completed</t>
  </si>
  <si>
    <t>Late Results</t>
  </si>
  <si>
    <t xml:space="preserve">If any more results need to be entered after the sort has been done, add the extra results to the manual entry Tab only.  </t>
  </si>
  <si>
    <t>Sort the Results Tab by Team Number (1 - 80) before pasting in a completely new copy of the updated scores and finish times.  Repeat the sort above</t>
  </si>
  <si>
    <t>In the Results Tab repeat the sort by selecting the Cells from A2 to X83 and Sort by Score Largest to Smallest and Finish Time A-Z.</t>
  </si>
  <si>
    <t>Use this sheet to enter all manual finish times and scores</t>
  </si>
  <si>
    <t>Manual Results For announcing in case everything else fails</t>
  </si>
  <si>
    <t>Please do not delete or insert any rows in any of the Tab sheets.</t>
  </si>
  <si>
    <r>
      <rPr>
        <b/>
        <sz val="11"/>
        <color theme="1"/>
        <rFont val="Calibri"/>
        <family val="2"/>
        <scheme val="minor"/>
      </rPr>
      <t xml:space="preserve">In the Manual Entry Tab </t>
    </r>
    <r>
      <rPr>
        <sz val="11"/>
        <color theme="1"/>
        <rFont val="Calibri"/>
        <family val="2"/>
        <scheme val="minor"/>
      </rPr>
      <t>- Enter the Finish Time and</t>
    </r>
    <r>
      <rPr>
        <b/>
        <sz val="11"/>
        <color theme="1"/>
        <rFont val="Calibri"/>
        <family val="2"/>
        <scheme val="minor"/>
      </rPr>
      <t xml:space="preserve"> Final </t>
    </r>
    <r>
      <rPr>
        <sz val="11"/>
        <color theme="1"/>
        <rFont val="Calibri"/>
        <family val="2"/>
        <scheme val="minor"/>
      </rPr>
      <t xml:space="preserve">Score for each team as they come available. </t>
    </r>
  </si>
  <si>
    <t>Cameron Patrick</t>
  </si>
  <si>
    <t>X,N</t>
  </si>
  <si>
    <t>CLOSED:The Grove Metrogaine (Foot)</t>
  </si>
  <si>
    <t>Rachel Tidy</t>
  </si>
  <si>
    <t>Hongxia Hu</t>
  </si>
  <si>
    <t>Marie Nunez</t>
  </si>
  <si>
    <t>Julie Fairbairn</t>
  </si>
  <si>
    <t>Karen Robinson</t>
  </si>
  <si>
    <t>Gayle Cowling</t>
  </si>
  <si>
    <t>Noel Lim</t>
  </si>
  <si>
    <t>Scott Fletcher</t>
  </si>
  <si>
    <t>Kyle Sawyer</t>
  </si>
  <si>
    <t>Celia Bolton</t>
  </si>
  <si>
    <t>Harper Bolton</t>
  </si>
  <si>
    <t>Tim Collyer</t>
  </si>
  <si>
    <t>Kerri-Ann Jessep</t>
  </si>
  <si>
    <t>WV,N</t>
  </si>
  <si>
    <t>Ann Cook</t>
  </si>
  <si>
    <t>Joanna Jagla</t>
  </si>
  <si>
    <t>Renai Crowe</t>
  </si>
  <si>
    <t>Ruth Vonarx</t>
  </si>
  <si>
    <t>Lawrie Vonarx</t>
  </si>
  <si>
    <t>Karen Dukes</t>
  </si>
  <si>
    <t>Richard Homburg</t>
  </si>
  <si>
    <t>Adriaan Homburg</t>
  </si>
  <si>
    <t>Brooke Ayres</t>
  </si>
  <si>
    <t>Sheila AYRES</t>
  </si>
  <si>
    <t>Rowan Brookes</t>
  </si>
  <si>
    <t>W,N</t>
  </si>
  <si>
    <t>Amanda Meggison</t>
  </si>
  <si>
    <t>Jess Christiansen</t>
  </si>
  <si>
    <t>Joyce Martini</t>
  </si>
  <si>
    <t>WSV,N</t>
  </si>
  <si>
    <t>Marina Ramagnoli</t>
  </si>
  <si>
    <t>Jim Stewart</t>
  </si>
  <si>
    <t>Katie Skillington</t>
  </si>
  <si>
    <t>David Dolly</t>
  </si>
  <si>
    <t>Diane Dolly</t>
  </si>
  <si>
    <t>Katelin Dolly</t>
  </si>
  <si>
    <t>Alise Dolly</t>
  </si>
  <si>
    <t>Alex De Fazio</t>
  </si>
  <si>
    <t>Andrea Arenas</t>
  </si>
  <si>
    <t>X,F,N</t>
  </si>
  <si>
    <t>Michael Wearne</t>
  </si>
  <si>
    <t>Edward Wearne</t>
  </si>
  <si>
    <t>Henry Wearne</t>
  </si>
  <si>
    <t>Darlene Hein</t>
  </si>
  <si>
    <t>Lauren Mawson</t>
  </si>
  <si>
    <t>Joy Spark</t>
  </si>
  <si>
    <t>Laura Spark</t>
  </si>
  <si>
    <t>Monica Lo Presti</t>
  </si>
  <si>
    <t>Rod Stephens</t>
  </si>
  <si>
    <t>Evelyn Nossol</t>
  </si>
  <si>
    <t>Andrew Nossol</t>
  </si>
  <si>
    <t>Paula Horton</t>
  </si>
  <si>
    <t>XSV,U</t>
  </si>
  <si>
    <t>Stephen Horton</t>
  </si>
  <si>
    <t>Sally etherington</t>
  </si>
  <si>
    <t>Sam Bishop</t>
  </si>
  <si>
    <t>Edie Bishop</t>
  </si>
  <si>
    <t>Serena Sze</t>
  </si>
  <si>
    <t>Ruchira Nandurkar</t>
  </si>
  <si>
    <t>Ewa Sosidko</t>
  </si>
  <si>
    <t>Michael Uren</t>
  </si>
  <si>
    <t>Lawrence Uren</t>
  </si>
  <si>
    <t>Ed Steenbergen</t>
  </si>
  <si>
    <t>Helen Steenbergen</t>
  </si>
  <si>
    <t>Hannah Chong</t>
  </si>
  <si>
    <t>Chris Marney</t>
  </si>
  <si>
    <t>Nicola Barnard</t>
  </si>
  <si>
    <t>Anne Course</t>
  </si>
  <si>
    <t>Lesley Hale</t>
  </si>
  <si>
    <t>WSV,U</t>
  </si>
  <si>
    <t>Kate Williams</t>
  </si>
  <si>
    <t>Meri Pihelgas</t>
  </si>
  <si>
    <t>Naida Pearson</t>
  </si>
  <si>
    <t>Allan Miller</t>
  </si>
  <si>
    <t>Pat Miller</t>
  </si>
  <si>
    <t>Helen Watts</t>
  </si>
  <si>
    <t>Sharon Rixon</t>
  </si>
  <si>
    <t>Dirk Legenhausen</t>
  </si>
  <si>
    <t>Lina Legenhausen</t>
  </si>
  <si>
    <t>Lorri Cahill</t>
  </si>
  <si>
    <t>Peter Euinton</t>
  </si>
  <si>
    <t>Kath Hammond</t>
  </si>
  <si>
    <t>W,F</t>
  </si>
  <si>
    <t>Ash Starr</t>
  </si>
  <si>
    <t>Arlo Hammond</t>
  </si>
  <si>
    <t>Sue Wilson</t>
  </si>
  <si>
    <t>Kerry Murrell</t>
  </si>
  <si>
    <t>Kathryn Morland</t>
  </si>
  <si>
    <t>Shelley Bambrook</t>
  </si>
  <si>
    <t>Lauren Jackson</t>
  </si>
  <si>
    <t>Andrea Jackson</t>
  </si>
  <si>
    <t>William Ramirez</t>
  </si>
  <si>
    <t>John Lisle</t>
  </si>
  <si>
    <t>Maddy Lisle</t>
  </si>
  <si>
    <t>Craig Locke</t>
  </si>
  <si>
    <t>Stacey Bassett</t>
  </si>
  <si>
    <t>Kerrilee Haines</t>
  </si>
  <si>
    <t>Erica Naughtin</t>
  </si>
  <si>
    <t>James Robertson</t>
  </si>
  <si>
    <t>Jayne Sales</t>
  </si>
  <si>
    <t>Katherine Turner</t>
  </si>
  <si>
    <t>Tanya Blake</t>
  </si>
  <si>
    <t>Ronelle Richards</t>
  </si>
  <si>
    <t>Gareth Drusko</t>
  </si>
  <si>
    <t>Lachlan Richards</t>
  </si>
  <si>
    <t>Ros Richards</t>
  </si>
  <si>
    <t>Steve Richards</t>
  </si>
  <si>
    <t>Ainslie Cummins</t>
  </si>
  <si>
    <t>Robynn Daley</t>
  </si>
  <si>
    <t>Linden Young</t>
  </si>
  <si>
    <t>Lynda McMahon</t>
  </si>
  <si>
    <t>Elna Estcourt</t>
  </si>
  <si>
    <t>Edward Kus</t>
  </si>
  <si>
    <t>Alice McAvoy</t>
  </si>
  <si>
    <t>Geoff Heard</t>
  </si>
  <si>
    <t>Joe Romo</t>
  </si>
  <si>
    <t>Andrew Hunter</t>
  </si>
  <si>
    <t>Monica Raphael</t>
  </si>
  <si>
    <t>Sue Robinson</t>
  </si>
  <si>
    <t>James Farnell</t>
  </si>
  <si>
    <t>Hannah Mcinnes</t>
  </si>
  <si>
    <t>Lucie James</t>
  </si>
  <si>
    <t>Jake Kahane</t>
  </si>
  <si>
    <t>Julie Le Guen</t>
  </si>
  <si>
    <t>Robyn James</t>
  </si>
  <si>
    <t>Kate Gavens</t>
  </si>
  <si>
    <t>Rachael Noble</t>
  </si>
  <si>
    <t>Tom Gibson</t>
  </si>
  <si>
    <t>Andrew Johnston</t>
  </si>
  <si>
    <t>Stuart Capel</t>
  </si>
  <si>
    <t>Martine Barrot</t>
  </si>
  <si>
    <t>Huw Pohlner</t>
  </si>
  <si>
    <t>Cat Stephens</t>
  </si>
  <si>
    <t>Peter Iser</t>
  </si>
  <si>
    <t>John Iser</t>
  </si>
  <si>
    <t>Aurelia Iser</t>
  </si>
  <si>
    <t>Ian Fieldhouse</t>
  </si>
  <si>
    <t>Ruby Fieldhouse</t>
  </si>
  <si>
    <t>Finn Fieldhouse</t>
  </si>
  <si>
    <t>Maria Main</t>
  </si>
  <si>
    <t>Jo Torr</t>
  </si>
  <si>
    <t>James Rogers</t>
  </si>
  <si>
    <t>Charles Mayfield</t>
  </si>
  <si>
    <t>Zoe Fleming</t>
  </si>
  <si>
    <t>Denise Hulonce</t>
  </si>
  <si>
    <t>Steve Trone</t>
  </si>
  <si>
    <t>Ela Melnychuk</t>
  </si>
  <si>
    <t>Grace O'Hara</t>
  </si>
  <si>
    <t>Scott Conway</t>
  </si>
  <si>
    <t>Katrina Kenah</t>
  </si>
  <si>
    <t>Finn Kenah</t>
  </si>
  <si>
    <t>Ivy Kenah</t>
  </si>
  <si>
    <t>Jon Sutcliffe</t>
  </si>
  <si>
    <t>Thorlene Egerton</t>
  </si>
  <si>
    <t>Heather Noble</t>
  </si>
  <si>
    <t>Matthew Gisborne</t>
  </si>
  <si>
    <t>Time Penalty</t>
  </si>
  <si>
    <t>Rank</t>
  </si>
  <si>
    <t>Rank Adjusted</t>
  </si>
  <si>
    <t/>
  </si>
  <si>
    <t>Kathryn Morland, Shelley Bambrook</t>
  </si>
  <si>
    <t>James Robertson, Jayne Sales</t>
  </si>
  <si>
    <t>Ed Steenbergen, Helen Steenbergen</t>
  </si>
  <si>
    <t>Jon Sutcliffe, Thorlene Egerton</t>
  </si>
  <si>
    <t>Karen Robinson, Gayle Cowling</t>
  </si>
  <si>
    <t>Rowan Brookes, Amanda Meggison, Jess Christiansen</t>
  </si>
  <si>
    <t>Maria Main, Jo Torr</t>
  </si>
  <si>
    <t>Steve Trone, Ela Melnychuk</t>
  </si>
  <si>
    <t>Geoff Heard, Joe Romo</t>
  </si>
  <si>
    <t>James Rogers, Charles Mayfield</t>
  </si>
  <si>
    <t>Katherine Turner, Tanya Blake</t>
  </si>
  <si>
    <t>Phil Giddings, Andrew Hunter</t>
  </si>
  <si>
    <t>Andrew Johnston, Stuart Capel, Martine Barrot</t>
  </si>
  <si>
    <t>Noel Lim, Scott Fletcher, Kyle Sawyer</t>
  </si>
  <si>
    <t>Jim Stewart, Katie Skillington</t>
  </si>
  <si>
    <t>Kerrilee Haines, Erica Naughtin</t>
  </si>
  <si>
    <t>Ruth Vonarx, Lawrie Vonarx</t>
  </si>
  <si>
    <t>Hannah Chong, Chris Marney</t>
  </si>
  <si>
    <t>Rachael Noble, Tom Gibson</t>
  </si>
  <si>
    <t>Darlene Hein, Lauren Mawson</t>
  </si>
  <si>
    <t>Ainslie Cummins, Claire Martin, Robynn Daley</t>
  </si>
  <si>
    <t>Karen Dukes, Richard Homburg, Adriaan Homburg</t>
  </si>
  <si>
    <t>Linden Young, Lynda McMahon, Elna Estcourt</t>
  </si>
  <si>
    <t>Zoe Fleming, Denise Hulonce</t>
  </si>
  <si>
    <t>Dirk Legenhausen, Lina Legenhausen</t>
  </si>
  <si>
    <t>Evelyn Nossol, Andrew Nossol</t>
  </si>
  <si>
    <t>Sue Wilson, Kerry Murrell</t>
  </si>
  <si>
    <t>Meri Pihelgas, Naida Pearson</t>
  </si>
  <si>
    <t>Monica Lo Presti, Rod Stephens</t>
  </si>
  <si>
    <t>Cameron Patrick, Rachel Tidy</t>
  </si>
  <si>
    <t>Jarmila McKenzie, David McKenzie</t>
  </si>
  <si>
    <t>Sally etherington, Sam Bishop, Edie Bishop</t>
  </si>
  <si>
    <t>William Ramirez, John Lisle, Maddy Lisle</t>
  </si>
  <si>
    <t>Hongxia Hu, Marie Nunez, Julie Fairbairn</t>
  </si>
  <si>
    <t>Lauren Jackson, Andrea Jackson</t>
  </si>
  <si>
    <t>Ronelle Richards, Gareth Drusko, Lachlan Richards, Ros Richards, Steve Richards</t>
  </si>
  <si>
    <t>Andrew Baker, Matthew Gisborne</t>
  </si>
  <si>
    <t>Julie Le Guen, Robyn James</t>
  </si>
  <si>
    <t>Peter Noble, Heather Noble</t>
  </si>
  <si>
    <t>Lesley Hale, Kate Williams</t>
  </si>
  <si>
    <t>Monica Raphael, Sue Robinson</t>
  </si>
  <si>
    <t>Nicola Barnard, Anne Course</t>
  </si>
  <si>
    <t>Celia Bolton, Harper Bolton, Tim Collyer</t>
  </si>
  <si>
    <t>Ian Fieldhouse, Ruby Fieldhouse, Finn Fieldhouse</t>
  </si>
  <si>
    <t>Grace O'Hara, Scott Conway</t>
  </si>
  <si>
    <t>Brooke Ayres, Sheila AYRES</t>
  </si>
  <si>
    <t>Joy Spark, Laura Spark</t>
  </si>
  <si>
    <t>Serena Sze, Ruchira Nandurkar</t>
  </si>
  <si>
    <t>Craig Locke, Stacey Bassett</t>
  </si>
  <si>
    <t>Kerri-Ann Jessep, Ann Cook, Joanna Jagla, Renai Crowe</t>
  </si>
  <si>
    <t>Andrea Arenas, Michael Wearne, Edward Wearne, Henry Wearne</t>
  </si>
  <si>
    <t>Ewa Sosidko, Michael Uren, Lawrence Uren</t>
  </si>
  <si>
    <t>Katelin Dolly, Alise Dolly, Alex De Fazio</t>
  </si>
  <si>
    <t>Joyce Martini, Marina Ramagnoli</t>
  </si>
  <si>
    <t>David Dolly, Diane Dolly</t>
  </si>
  <si>
    <t>Peter Iser, John Iser, Aurelia Iser</t>
  </si>
  <si>
    <t>Katrina Kenah, Aaron Kenah, Finn Kenah, Ivy Kenah</t>
  </si>
  <si>
    <t>Lorri Cahill, Peter Euinton</t>
  </si>
  <si>
    <t>Kate Gavens, Tom Lothian, Sam Lothian, Emma Lothian</t>
  </si>
  <si>
    <t>Kath Hammond, Ash Starr, Arlo Hammond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</si>
</sst>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[$-F400]h:mm:ss\ AM/PM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1499679555650502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0" tint="-0.149998474074526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0"/>
      <name val="Arial"/>
    </font>
    <font>
      <sz val="11"/>
      <color theme="0" tint="-4.9989318521683403E-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6" borderId="6">
      <alignment vertical="top" wrapText="1"/>
    </xf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</cellStyleXfs>
  <cellXfs count="50">
    <xf numFmtId="0" fontId="0" fillId="0" borderId="0" xfId="0"/>
    <xf numFmtId="164" fontId="0" fillId="0" borderId="0" xfId="0" applyNumberFormat="1"/>
    <xf numFmtId="0" fontId="0" fillId="0" borderId="10" xfId="0" applyBorder="1"/>
    <xf numFmtId="0" fontId="0" fillId="0" borderId="10" xfId="0" applyBorder="1" applyAlignment="1">
      <alignment vertical="top" wrapText="1"/>
    </xf>
    <xf numFmtId="164" fontId="0" fillId="0" borderId="10" xfId="0" applyNumberFormat="1" applyBorder="1" applyAlignment="1">
      <alignment vertical="top" wrapText="1"/>
    </xf>
    <xf numFmtId="164" fontId="0" fillId="33" borderId="10" xfId="0" applyNumberFormat="1" applyFill="1" applyBorder="1"/>
    <xf numFmtId="0" fontId="0" fillId="33" borderId="10" xfId="0" applyFill="1" applyBorder="1"/>
    <xf numFmtId="0" fontId="19" fillId="0" borderId="0" xfId="0" applyFont="1"/>
    <xf numFmtId="0" fontId="14" fillId="0" borderId="0" xfId="0" applyFont="1"/>
    <xf numFmtId="0" fontId="16" fillId="0" borderId="0" xfId="0" applyFont="1"/>
    <xf numFmtId="21" fontId="0" fillId="0" borderId="0" xfId="0" applyNumberFormat="1"/>
    <xf numFmtId="164" fontId="0" fillId="0" borderId="10" xfId="0" applyNumberFormat="1" applyFill="1" applyBorder="1"/>
    <xf numFmtId="0" fontId="0" fillId="0" borderId="10" xfId="0" applyFill="1" applyBorder="1"/>
    <xf numFmtId="0" fontId="0" fillId="33" borderId="10" xfId="0" applyFill="1" applyBorder="1" applyAlignment="1">
      <alignment vertical="top" wrapText="1"/>
    </xf>
    <xf numFmtId="0" fontId="0" fillId="0" borderId="10" xfId="0" applyBorder="1" applyAlignment="1" applyProtection="1">
      <alignment vertical="top" wrapText="1"/>
      <protection locked="0"/>
    </xf>
    <xf numFmtId="164" fontId="0" fillId="0" borderId="0" xfId="0" applyNumberFormat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0" xfId="0" applyBorder="1" applyAlignment="1" applyProtection="1">
      <alignment vertical="top" wrapText="1"/>
    </xf>
    <xf numFmtId="0" fontId="0" fillId="0" borderId="0" xfId="0" applyAlignment="1" applyProtection="1">
      <alignment wrapText="1"/>
      <protection locked="0"/>
    </xf>
    <xf numFmtId="0" fontId="0" fillId="0" borderId="0" xfId="0" applyProtection="1"/>
    <xf numFmtId="0" fontId="0" fillId="0" borderId="10" xfId="0" applyBorder="1" applyProtection="1"/>
    <xf numFmtId="164" fontId="0" fillId="0" borderId="10" xfId="0" applyNumberFormat="1" applyFill="1" applyBorder="1" applyAlignment="1" applyProtection="1">
      <alignment wrapText="1"/>
      <protection locked="0"/>
    </xf>
    <xf numFmtId="0" fontId="21" fillId="0" borderId="0" xfId="0" applyFont="1"/>
    <xf numFmtId="0" fontId="0" fillId="0" borderId="10" xfId="0" applyBorder="1" applyAlignment="1" applyProtection="1">
      <alignment wrapText="1"/>
    </xf>
    <xf numFmtId="0" fontId="16" fillId="34" borderId="11" xfId="0" applyFont="1" applyFill="1" applyBorder="1" applyAlignment="1" applyProtection="1">
      <protection locked="0"/>
    </xf>
    <xf numFmtId="0" fontId="0" fillId="35" borderId="10" xfId="0" applyFill="1" applyBorder="1" applyAlignment="1" applyProtection="1">
      <alignment vertical="top" wrapText="1"/>
      <protection locked="0"/>
    </xf>
    <xf numFmtId="0" fontId="19" fillId="35" borderId="0" xfId="0" applyFont="1" applyFill="1" applyAlignment="1" applyProtection="1"/>
    <xf numFmtId="0" fontId="16" fillId="35" borderId="11" xfId="0" applyFont="1" applyFill="1" applyBorder="1" applyAlignment="1" applyProtection="1"/>
    <xf numFmtId="21" fontId="0" fillId="35" borderId="10" xfId="0" applyNumberFormat="1" applyFill="1" applyBorder="1" applyProtection="1">
      <protection locked="0"/>
    </xf>
    <xf numFmtId="164" fontId="0" fillId="0" borderId="10" xfId="0" applyNumberFormat="1" applyFill="1" applyBorder="1" applyAlignment="1" applyProtection="1">
      <alignment wrapText="1"/>
    </xf>
    <xf numFmtId="0" fontId="0" fillId="0" borderId="0" xfId="0" applyFill="1"/>
    <xf numFmtId="15" fontId="22" fillId="34" borderId="11" xfId="0" quotePrefix="1" applyNumberFormat="1" applyFont="1" applyFill="1" applyBorder="1" applyAlignment="1" applyProtection="1">
      <protection locked="0"/>
    </xf>
    <xf numFmtId="0" fontId="0" fillId="0" borderId="0" xfId="0" applyBorder="1"/>
    <xf numFmtId="0" fontId="0" fillId="0" borderId="0" xfId="0"/>
    <xf numFmtId="0" fontId="22" fillId="35" borderId="11" xfId="0" applyFont="1" applyFill="1" applyBorder="1" applyAlignment="1" applyProtection="1"/>
    <xf numFmtId="0" fontId="19" fillId="34" borderId="0" xfId="0" applyFont="1" applyFill="1" applyAlignment="1" applyProtection="1">
      <alignment horizontal="left"/>
      <protection locked="0"/>
    </xf>
    <xf numFmtId="0" fontId="26" fillId="0" borderId="0" xfId="0" applyFont="1" applyAlignment="1" applyProtection="1">
      <alignment wrapText="1"/>
    </xf>
    <xf numFmtId="0" fontId="26" fillId="0" borderId="0" xfId="0" applyFont="1" applyProtection="1"/>
    <xf numFmtId="0" fontId="27" fillId="0" borderId="0" xfId="0" applyFont="1" applyFill="1"/>
    <xf numFmtId="0" fontId="27" fillId="0" borderId="0" xfId="0" applyFont="1"/>
    <xf numFmtId="0" fontId="0" fillId="35" borderId="10" xfId="0" applyNumberFormat="1" applyFill="1" applyBorder="1" applyProtection="1">
      <protection locked="0"/>
    </xf>
    <xf numFmtId="0" fontId="0" fillId="0" borderId="0" xfId="0" applyNumberFormat="1" applyProtection="1">
      <protection locked="0"/>
    </xf>
    <xf numFmtId="165" fontId="0" fillId="0" borderId="10" xfId="0" applyNumberFormat="1" applyBorder="1" applyAlignment="1" applyProtection="1">
      <alignment vertical="top" wrapText="1"/>
    </xf>
    <xf numFmtId="0" fontId="0" fillId="0" borderId="10" xfId="0" applyNumberFormat="1" applyFill="1" applyBorder="1" applyProtection="1"/>
    <xf numFmtId="0" fontId="0" fillId="0" borderId="10" xfId="0" applyFill="1" applyBorder="1" applyAlignment="1" applyProtection="1">
      <alignment vertical="top" wrapText="1"/>
    </xf>
    <xf numFmtId="164" fontId="0" fillId="0" borderId="0" xfId="0" applyNumberFormat="1" applyFill="1" applyProtection="1"/>
    <xf numFmtId="0" fontId="0" fillId="35" borderId="10" xfId="0" applyFill="1" applyBorder="1" applyProtection="1">
      <protection locked="0"/>
    </xf>
    <xf numFmtId="0" fontId="19" fillId="34" borderId="0" xfId="0" applyFont="1" applyFill="1" applyAlignment="1" applyProtection="1">
      <alignment horizontal="center"/>
      <protection locked="0"/>
    </xf>
    <xf numFmtId="15" fontId="22" fillId="34" borderId="11" xfId="0" quotePrefix="1" applyNumberFormat="1" applyFont="1" applyFill="1" applyBorder="1" applyAlignment="1" applyProtection="1">
      <alignment horizontal="center"/>
      <protection locked="0"/>
    </xf>
  </cellXfs>
  <cellStyles count="5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5"/>
    <cellStyle name="60% - Accent2" xfId="25" builtinId="36" customBuiltin="1"/>
    <cellStyle name="60% - Accent2 2" xfId="46"/>
    <cellStyle name="60% - Accent3" xfId="29" builtinId="40" customBuiltin="1"/>
    <cellStyle name="60% - Accent3 2" xfId="47"/>
    <cellStyle name="60% - Accent4" xfId="33" builtinId="44" customBuiltin="1"/>
    <cellStyle name="60% - Accent4 2" xfId="48"/>
    <cellStyle name="60% - Accent5" xfId="37" builtinId="48" customBuiltin="1"/>
    <cellStyle name="60% - Accent5 2" xfId="49"/>
    <cellStyle name="60% - Accent6" xfId="41" builtinId="52" customBuiltin="1"/>
    <cellStyle name="60% - Accent6 2" xfId="50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4"/>
    <cellStyle name="Normal" xfId="0" builtinId="0"/>
    <cellStyle name="Normal 2" xfId="51"/>
    <cellStyle name="Note" xfId="15" builtinId="10" customBuiltin="1"/>
    <cellStyle name="Output" xfId="10" builtinId="21" customBuiltin="1"/>
    <cellStyle name="Style 1" xfId="42"/>
    <cellStyle name="Title" xfId="1" builtinId="15" customBuiltin="1"/>
    <cellStyle name="Title 2" xfId="43"/>
    <cellStyle name="Total" xfId="17" builtinId="25" customBuiltin="1"/>
    <cellStyle name="Warning Text" xfId="14" builtinId="11" customBuiltin="1"/>
  </cellStyles>
  <dxfs count="16"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</dxfs>
  <tableStyles count="0" defaultTableStyle="TableStyleMedium2" defaultPivotStyle="PivotStyleLight16"/>
  <colors>
    <mruColors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0"/>
  <sheetViews>
    <sheetView topLeftCell="A4" workbookViewId="0">
      <selection activeCell="A30" sqref="A30"/>
    </sheetView>
  </sheetViews>
  <sheetFormatPr defaultRowHeight="15" x14ac:dyDescent="0.25"/>
  <sheetData>
    <row r="1" spans="1:19" ht="18.75" x14ac:dyDescent="0.3">
      <c r="A1" s="7" t="s">
        <v>69</v>
      </c>
    </row>
    <row r="2" spans="1:19" s="34" customFormat="1" x14ac:dyDescent="0.25">
      <c r="A2" s="8" t="s">
        <v>332</v>
      </c>
    </row>
    <row r="3" spans="1:19" x14ac:dyDescent="0.25">
      <c r="A3" s="9" t="s">
        <v>72</v>
      </c>
    </row>
    <row r="4" spans="1:19" x14ac:dyDescent="0.25">
      <c r="A4" t="s">
        <v>138</v>
      </c>
    </row>
    <row r="5" spans="1:19" ht="3.75" customHeight="1" x14ac:dyDescent="0.25"/>
    <row r="6" spans="1:19" x14ac:dyDescent="0.25">
      <c r="A6" s="9" t="s">
        <v>311</v>
      </c>
    </row>
    <row r="7" spans="1:19" s="34" customFormat="1" x14ac:dyDescent="0.25">
      <c r="A7" s="31" t="s">
        <v>322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x14ac:dyDescent="0.25">
      <c r="A8" s="31" t="s">
        <v>314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s="34" customFormat="1" x14ac:dyDescent="0.25">
      <c r="A9" s="31" t="s">
        <v>323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s="34" customFormat="1" ht="3.75" customHeight="1" x14ac:dyDescent="0.25"/>
    <row r="11" spans="1:19" s="34" customFormat="1" x14ac:dyDescent="0.25">
      <c r="A11" s="31" t="s">
        <v>333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s="34" customFormat="1" x14ac:dyDescent="0.25">
      <c r="A12" s="31" t="s">
        <v>318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3.75" customHeight="1" x14ac:dyDescent="0.25"/>
    <row r="14" spans="1:19" x14ac:dyDescent="0.25">
      <c r="A14" s="9" t="s">
        <v>73</v>
      </c>
    </row>
    <row r="15" spans="1:19" s="34" customFormat="1" x14ac:dyDescent="0.25">
      <c r="A15" s="39" t="s">
        <v>324</v>
      </c>
    </row>
    <row r="16" spans="1:19" x14ac:dyDescent="0.25">
      <c r="A16" s="31" t="s">
        <v>325</v>
      </c>
      <c r="B16" s="31"/>
      <c r="C16" s="31"/>
      <c r="D16" s="31"/>
      <c r="E16" s="31"/>
      <c r="F16" s="31"/>
      <c r="G16" s="31"/>
    </row>
    <row r="17" spans="1:8" x14ac:dyDescent="0.25">
      <c r="A17" s="31" t="s">
        <v>315</v>
      </c>
      <c r="B17" s="31"/>
      <c r="C17" s="31"/>
      <c r="D17" s="31"/>
      <c r="E17" s="31"/>
      <c r="F17" s="31"/>
      <c r="G17" s="31"/>
    </row>
    <row r="18" spans="1:8" x14ac:dyDescent="0.25">
      <c r="A18" s="39" t="s">
        <v>319</v>
      </c>
      <c r="B18" s="39"/>
      <c r="C18" s="39"/>
      <c r="D18" s="39"/>
      <c r="E18" s="39"/>
      <c r="F18" s="39"/>
      <c r="G18" s="39"/>
      <c r="H18" s="40"/>
    </row>
    <row r="19" spans="1:8" x14ac:dyDescent="0.25">
      <c r="A19" s="31" t="s">
        <v>320</v>
      </c>
      <c r="B19" s="31"/>
      <c r="C19" s="31"/>
      <c r="D19" s="31"/>
      <c r="E19" s="31"/>
      <c r="F19" s="31"/>
      <c r="G19" s="31"/>
    </row>
    <row r="20" spans="1:8" x14ac:dyDescent="0.25">
      <c r="A20" s="31" t="s">
        <v>316</v>
      </c>
      <c r="B20" s="31"/>
      <c r="C20" s="31"/>
      <c r="D20" s="31"/>
      <c r="E20" s="31"/>
      <c r="F20" s="31"/>
      <c r="G20" s="31"/>
    </row>
    <row r="21" spans="1:8" x14ac:dyDescent="0.25">
      <c r="A21" s="31" t="s">
        <v>321</v>
      </c>
      <c r="B21" s="31"/>
      <c r="C21" s="31"/>
      <c r="D21" s="31"/>
      <c r="E21" s="31"/>
      <c r="F21" s="31"/>
      <c r="G21" s="31"/>
    </row>
    <row r="22" spans="1:8" x14ac:dyDescent="0.25">
      <c r="A22" t="s">
        <v>137</v>
      </c>
    </row>
    <row r="23" spans="1:8" s="34" customFormat="1" ht="6" customHeight="1" x14ac:dyDescent="0.25"/>
    <row r="24" spans="1:8" s="34" customFormat="1" x14ac:dyDescent="0.25">
      <c r="A24" s="9" t="s">
        <v>326</v>
      </c>
    </row>
    <row r="25" spans="1:8" s="34" customFormat="1" x14ac:dyDescent="0.25">
      <c r="A25" s="31" t="s">
        <v>327</v>
      </c>
    </row>
    <row r="26" spans="1:8" s="34" customFormat="1" x14ac:dyDescent="0.25">
      <c r="A26" t="s">
        <v>328</v>
      </c>
    </row>
    <row r="27" spans="1:8" s="34" customFormat="1" x14ac:dyDescent="0.25">
      <c r="A27" s="31" t="s">
        <v>329</v>
      </c>
    </row>
    <row r="28" spans="1:8" ht="6" customHeight="1" x14ac:dyDescent="0.25"/>
    <row r="29" spans="1:8" x14ac:dyDescent="0.25">
      <c r="A29" s="9" t="s">
        <v>74</v>
      </c>
    </row>
    <row r="30" spans="1:8" x14ac:dyDescent="0.25">
      <c r="A30" t="s">
        <v>317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8"/>
  <sheetViews>
    <sheetView topLeftCell="C1" workbookViewId="0">
      <selection activeCell="K2" sqref="K2"/>
    </sheetView>
  </sheetViews>
  <sheetFormatPr defaultRowHeight="15" x14ac:dyDescent="0.25"/>
  <cols>
    <col min="2" max="2" width="20.42578125" bestFit="1" customWidth="1"/>
    <col min="4" max="4" width="24.42578125" bestFit="1" customWidth="1"/>
    <col min="10" max="10" width="8.85546875" style="34"/>
    <col min="11" max="11" width="72.42578125" bestFit="1" customWidth="1"/>
  </cols>
  <sheetData>
    <row r="1" spans="1:12" x14ac:dyDescent="0.25">
      <c r="A1" s="34" t="s">
        <v>0</v>
      </c>
      <c r="B1" t="str">
        <f>Navlight!B1</f>
        <v>Team members</v>
      </c>
      <c r="C1" s="34" t="s">
        <v>17</v>
      </c>
      <c r="D1" t="str">
        <f>Navlight!D1</f>
        <v>Course name</v>
      </c>
      <c r="F1" t="s">
        <v>159</v>
      </c>
      <c r="H1" s="10">
        <v>0.41666666666666669</v>
      </c>
      <c r="I1" s="10"/>
      <c r="J1" s="10"/>
      <c r="K1" s="10"/>
    </row>
    <row r="2" spans="1:12" x14ac:dyDescent="0.25">
      <c r="A2" s="34">
        <f>Navlight!A2</f>
        <v>1</v>
      </c>
      <c r="B2" s="34" t="str">
        <f>Navlight!B2</f>
        <v>Cameron Patrick</v>
      </c>
      <c r="C2" s="34" t="str">
        <f>Navlight!C2</f>
        <v>X,N</v>
      </c>
      <c r="D2" s="34" t="str">
        <f>Navlight!D2</f>
        <v>CLOSED:The Grove Metrogaine (Foot)</v>
      </c>
      <c r="E2" t="str">
        <f>IF(A2&lt;&gt;A1,B2,"")</f>
        <v>Cameron Patrick</v>
      </c>
      <c r="F2" t="str">
        <f>IF(A3=A2,E2&amp;", "&amp;B3,E2)</f>
        <v>Cameron Patrick, Rachel Tidy</v>
      </c>
      <c r="G2" t="str">
        <f>IF(A4=A2,F2&amp;", "&amp;B4,F2)</f>
        <v>Cameron Patrick, Rachel Tidy</v>
      </c>
      <c r="H2" t="str">
        <f>IF(A5=A2,G2&amp;", "&amp;B5,G2)</f>
        <v>Cameron Patrick, Rachel Tidy</v>
      </c>
      <c r="I2" t="str">
        <f>IF(A6=A2,H2&amp;", "&amp;B6,H2)</f>
        <v>Cameron Patrick, Rachel Tidy</v>
      </c>
      <c r="J2" s="34">
        <f>IF(K2="","",A2)</f>
        <v>1</v>
      </c>
      <c r="K2" t="str">
        <f>IF(A2&lt;&gt;A1,I2,"")</f>
        <v>Cameron Patrick, Rachel Tidy</v>
      </c>
      <c r="L2" s="34" t="str">
        <f>IF(K2="","",D2)</f>
        <v>CLOSED:The Grove Metrogaine (Foot)</v>
      </c>
    </row>
    <row r="3" spans="1:12" x14ac:dyDescent="0.25">
      <c r="A3" s="34">
        <f>Navlight!A3</f>
        <v>1</v>
      </c>
      <c r="B3" s="34" t="str">
        <f>Navlight!B3</f>
        <v>Rachel Tidy</v>
      </c>
      <c r="C3" s="34" t="str">
        <f>Navlight!C3</f>
        <v>X,N</v>
      </c>
      <c r="D3" s="34" t="str">
        <f>Navlight!D3</f>
        <v>CLOSED:The Grove Metrogaine (Foot)</v>
      </c>
      <c r="E3" s="34" t="str">
        <f t="shared" ref="E3:E66" si="0">IF(A3&lt;&gt;A2,B3,"")</f>
        <v/>
      </c>
      <c r="F3" s="34" t="str">
        <f t="shared" ref="F3:F66" si="1">IF(A4=A3,E3&amp;", "&amp;B4,E3)</f>
        <v/>
      </c>
      <c r="G3" s="34" t="str">
        <f t="shared" ref="G3:G66" si="2">IF(A5=A3,F3&amp;", "&amp;B5,F3)</f>
        <v/>
      </c>
      <c r="H3" s="34" t="str">
        <f t="shared" ref="H3:H66" si="3">IF(A6=A3,G3&amp;", "&amp;B6,G3)</f>
        <v/>
      </c>
      <c r="I3" s="34" t="str">
        <f t="shared" ref="I3:I66" si="4">IF(A7=A3,H3&amp;", "&amp;B7,H3)</f>
        <v/>
      </c>
      <c r="J3" s="34" t="str">
        <f t="shared" ref="J3:J66" si="5">IF(K3="","",A3)</f>
        <v/>
      </c>
      <c r="K3" s="34" t="str">
        <f t="shared" ref="K3:K66" si="6">IF(A3&lt;&gt;A2,I3,"")</f>
        <v/>
      </c>
      <c r="L3" s="34" t="str">
        <f t="shared" ref="L3:L66" si="7">IF(K3="","",D3)</f>
        <v/>
      </c>
    </row>
    <row r="4" spans="1:12" x14ac:dyDescent="0.25">
      <c r="A4" s="34">
        <f>Navlight!A4</f>
        <v>2</v>
      </c>
      <c r="B4" s="34" t="str">
        <f>Navlight!B4</f>
        <v>Hongxia Hu</v>
      </c>
      <c r="C4" s="34" t="str">
        <f>Navlight!C4</f>
        <v>XV,N</v>
      </c>
      <c r="D4" s="34" t="str">
        <f>Navlight!D4</f>
        <v>CLOSED:The Grove Metrogaine (Foot)</v>
      </c>
      <c r="E4" s="34" t="str">
        <f t="shared" si="0"/>
        <v>Hongxia Hu</v>
      </c>
      <c r="F4" s="34" t="str">
        <f t="shared" si="1"/>
        <v>Hongxia Hu, Marie Nunez</v>
      </c>
      <c r="G4" s="34" t="str">
        <f t="shared" si="2"/>
        <v>Hongxia Hu, Marie Nunez, Julie Fairbairn</v>
      </c>
      <c r="H4" s="34" t="str">
        <f t="shared" si="3"/>
        <v>Hongxia Hu, Marie Nunez, Julie Fairbairn</v>
      </c>
      <c r="I4" s="34" t="str">
        <f t="shared" si="4"/>
        <v>Hongxia Hu, Marie Nunez, Julie Fairbairn</v>
      </c>
      <c r="J4" s="34">
        <f t="shared" si="5"/>
        <v>2</v>
      </c>
      <c r="K4" s="34" t="str">
        <f t="shared" si="6"/>
        <v>Hongxia Hu, Marie Nunez, Julie Fairbairn</v>
      </c>
      <c r="L4" s="34" t="str">
        <f t="shared" si="7"/>
        <v>CLOSED:The Grove Metrogaine (Foot)</v>
      </c>
    </row>
    <row r="5" spans="1:12" x14ac:dyDescent="0.25">
      <c r="A5" s="34">
        <f>Navlight!A5</f>
        <v>2</v>
      </c>
      <c r="B5" s="34" t="str">
        <f>Navlight!B5</f>
        <v>Marie Nunez</v>
      </c>
      <c r="C5" s="34" t="str">
        <f>Navlight!C5</f>
        <v>XV,N</v>
      </c>
      <c r="D5" s="34" t="str">
        <f>Navlight!D5</f>
        <v>CLOSED:The Grove Metrogaine (Foot)</v>
      </c>
      <c r="E5" s="34" t="str">
        <f t="shared" si="0"/>
        <v/>
      </c>
      <c r="F5" s="34" t="str">
        <f t="shared" si="1"/>
        <v>, Julie Fairbairn</v>
      </c>
      <c r="G5" s="34" t="str">
        <f t="shared" si="2"/>
        <v>, Julie Fairbairn</v>
      </c>
      <c r="H5" s="34" t="str">
        <f t="shared" si="3"/>
        <v>, Julie Fairbairn</v>
      </c>
      <c r="I5" s="34" t="str">
        <f t="shared" si="4"/>
        <v>, Julie Fairbairn</v>
      </c>
      <c r="J5" s="34" t="str">
        <f t="shared" si="5"/>
        <v/>
      </c>
      <c r="K5" s="34" t="str">
        <f t="shared" si="6"/>
        <v/>
      </c>
      <c r="L5" s="34" t="str">
        <f t="shared" si="7"/>
        <v/>
      </c>
    </row>
    <row r="6" spans="1:12" x14ac:dyDescent="0.25">
      <c r="A6" s="34">
        <f>Navlight!A6</f>
        <v>2</v>
      </c>
      <c r="B6" s="34" t="str">
        <f>Navlight!B6</f>
        <v>Julie Fairbairn</v>
      </c>
      <c r="C6" s="34" t="str">
        <f>Navlight!C6</f>
        <v>XV,N</v>
      </c>
      <c r="D6" s="34" t="str">
        <f>Navlight!D6</f>
        <v>CLOSED:The Grove Metrogaine (Foot)</v>
      </c>
      <c r="E6" s="34" t="str">
        <f t="shared" si="0"/>
        <v/>
      </c>
      <c r="F6" s="34" t="str">
        <f t="shared" si="1"/>
        <v/>
      </c>
      <c r="G6" s="34" t="str">
        <f t="shared" si="2"/>
        <v/>
      </c>
      <c r="H6" s="34" t="str">
        <f t="shared" si="3"/>
        <v/>
      </c>
      <c r="I6" s="34" t="str">
        <f t="shared" si="4"/>
        <v/>
      </c>
      <c r="J6" s="34" t="str">
        <f t="shared" si="5"/>
        <v/>
      </c>
      <c r="K6" s="34" t="str">
        <f t="shared" si="6"/>
        <v/>
      </c>
      <c r="L6" s="34" t="str">
        <f t="shared" si="7"/>
        <v/>
      </c>
    </row>
    <row r="7" spans="1:12" x14ac:dyDescent="0.25">
      <c r="A7" s="34">
        <f>Navlight!A7</f>
        <v>4</v>
      </c>
      <c r="B7" s="34" t="str">
        <f>Navlight!B7</f>
        <v>Karen Robinson</v>
      </c>
      <c r="C7" s="34" t="str">
        <f>Navlight!C7</f>
        <v>WV</v>
      </c>
      <c r="D7" s="34" t="str">
        <f>Navlight!D7</f>
        <v>CLOSED:The Grove Metrogaine (Foot)</v>
      </c>
      <c r="E7" s="34" t="str">
        <f t="shared" si="0"/>
        <v>Karen Robinson</v>
      </c>
      <c r="F7" s="34" t="str">
        <f t="shared" si="1"/>
        <v>Karen Robinson, Gayle Cowling</v>
      </c>
      <c r="G7" s="34" t="str">
        <f t="shared" si="2"/>
        <v>Karen Robinson, Gayle Cowling</v>
      </c>
      <c r="H7" s="34" t="str">
        <f t="shared" si="3"/>
        <v>Karen Robinson, Gayle Cowling</v>
      </c>
      <c r="I7" s="34" t="str">
        <f t="shared" si="4"/>
        <v>Karen Robinson, Gayle Cowling</v>
      </c>
      <c r="J7" s="34">
        <f t="shared" si="5"/>
        <v>4</v>
      </c>
      <c r="K7" s="34" t="str">
        <f t="shared" si="6"/>
        <v>Karen Robinson, Gayle Cowling</v>
      </c>
      <c r="L7" s="34" t="str">
        <f t="shared" si="7"/>
        <v>CLOSED:The Grove Metrogaine (Foot)</v>
      </c>
    </row>
    <row r="8" spans="1:12" x14ac:dyDescent="0.25">
      <c r="A8" s="34">
        <f>Navlight!A8</f>
        <v>4</v>
      </c>
      <c r="B8" s="34" t="str">
        <f>Navlight!B8</f>
        <v>Gayle Cowling</v>
      </c>
      <c r="C8" s="34" t="str">
        <f>Navlight!C8</f>
        <v>WV</v>
      </c>
      <c r="D8" s="34" t="str">
        <f>Navlight!D8</f>
        <v>CLOSED:The Grove Metrogaine (Foot)</v>
      </c>
      <c r="E8" s="34" t="str">
        <f t="shared" si="0"/>
        <v/>
      </c>
      <c r="F8" s="34" t="str">
        <f t="shared" si="1"/>
        <v/>
      </c>
      <c r="G8" s="34" t="str">
        <f t="shared" si="2"/>
        <v/>
      </c>
      <c r="H8" s="34" t="str">
        <f t="shared" si="3"/>
        <v/>
      </c>
      <c r="I8" s="34" t="str">
        <f t="shared" si="4"/>
        <v/>
      </c>
      <c r="J8" s="34" t="str">
        <f t="shared" si="5"/>
        <v/>
      </c>
      <c r="K8" s="34" t="str">
        <f t="shared" si="6"/>
        <v/>
      </c>
      <c r="L8" s="34" t="str">
        <f t="shared" si="7"/>
        <v/>
      </c>
    </row>
    <row r="9" spans="1:12" x14ac:dyDescent="0.25">
      <c r="A9" s="34">
        <f>Navlight!A9</f>
        <v>5</v>
      </c>
      <c r="B9" s="34" t="str">
        <f>Navlight!B9</f>
        <v>Noel Lim</v>
      </c>
      <c r="C9" s="34" t="str">
        <f>Navlight!C9</f>
        <v>M</v>
      </c>
      <c r="D9" s="34" t="str">
        <f>Navlight!D9</f>
        <v>CLOSED:The Grove Metrogaine (Foot)</v>
      </c>
      <c r="E9" s="34" t="str">
        <f t="shared" si="0"/>
        <v>Noel Lim</v>
      </c>
      <c r="F9" s="34" t="str">
        <f t="shared" si="1"/>
        <v>Noel Lim, Scott Fletcher</v>
      </c>
      <c r="G9" s="34" t="str">
        <f t="shared" si="2"/>
        <v>Noel Lim, Scott Fletcher, Kyle Sawyer</v>
      </c>
      <c r="H9" s="34" t="str">
        <f t="shared" si="3"/>
        <v>Noel Lim, Scott Fletcher, Kyle Sawyer</v>
      </c>
      <c r="I9" s="34" t="str">
        <f t="shared" si="4"/>
        <v>Noel Lim, Scott Fletcher, Kyle Sawyer</v>
      </c>
      <c r="J9" s="34">
        <f t="shared" si="5"/>
        <v>5</v>
      </c>
      <c r="K9" s="34" t="str">
        <f t="shared" si="6"/>
        <v>Noel Lim, Scott Fletcher, Kyle Sawyer</v>
      </c>
      <c r="L9" s="34" t="str">
        <f t="shared" si="7"/>
        <v>CLOSED:The Grove Metrogaine (Foot)</v>
      </c>
    </row>
    <row r="10" spans="1:12" x14ac:dyDescent="0.25">
      <c r="A10" s="34">
        <f>Navlight!A10</f>
        <v>5</v>
      </c>
      <c r="B10" s="34" t="str">
        <f>Navlight!B10</f>
        <v>Scott Fletcher</v>
      </c>
      <c r="C10" s="34" t="str">
        <f>Navlight!C10</f>
        <v>M</v>
      </c>
      <c r="D10" s="34" t="str">
        <f>Navlight!D10</f>
        <v>CLOSED:The Grove Metrogaine (Foot)</v>
      </c>
      <c r="E10" s="34" t="str">
        <f t="shared" si="0"/>
        <v/>
      </c>
      <c r="F10" s="34" t="str">
        <f t="shared" si="1"/>
        <v>, Kyle Sawyer</v>
      </c>
      <c r="G10" s="34" t="str">
        <f t="shared" si="2"/>
        <v>, Kyle Sawyer</v>
      </c>
      <c r="H10" s="34" t="str">
        <f t="shared" si="3"/>
        <v>, Kyle Sawyer</v>
      </c>
      <c r="I10" s="34" t="str">
        <f t="shared" si="4"/>
        <v>, Kyle Sawyer</v>
      </c>
      <c r="J10" s="34" t="str">
        <f t="shared" si="5"/>
        <v/>
      </c>
      <c r="K10" s="34" t="str">
        <f t="shared" si="6"/>
        <v/>
      </c>
      <c r="L10" s="34" t="str">
        <f t="shared" si="7"/>
        <v/>
      </c>
    </row>
    <row r="11" spans="1:12" x14ac:dyDescent="0.25">
      <c r="A11" s="34">
        <f>Navlight!A11</f>
        <v>5</v>
      </c>
      <c r="B11" s="34" t="str">
        <f>Navlight!B11</f>
        <v>Kyle Sawyer</v>
      </c>
      <c r="C11" s="34" t="str">
        <f>Navlight!C11</f>
        <v>M</v>
      </c>
      <c r="D11" s="34" t="str">
        <f>Navlight!D11</f>
        <v>CLOSED:The Grove Metrogaine (Foot)</v>
      </c>
      <c r="E11" s="34" t="str">
        <f t="shared" si="0"/>
        <v/>
      </c>
      <c r="F11" s="34" t="str">
        <f t="shared" si="1"/>
        <v/>
      </c>
      <c r="G11" s="34" t="str">
        <f t="shared" si="2"/>
        <v/>
      </c>
      <c r="H11" s="34" t="str">
        <f t="shared" si="3"/>
        <v/>
      </c>
      <c r="I11" s="34" t="str">
        <f t="shared" si="4"/>
        <v/>
      </c>
      <c r="J11" s="34" t="str">
        <f t="shared" si="5"/>
        <v/>
      </c>
      <c r="K11" s="34" t="str">
        <f t="shared" si="6"/>
        <v/>
      </c>
      <c r="L11" s="34" t="str">
        <f t="shared" si="7"/>
        <v/>
      </c>
    </row>
    <row r="12" spans="1:12" x14ac:dyDescent="0.25">
      <c r="A12" s="34">
        <f>Navlight!A12</f>
        <v>6</v>
      </c>
      <c r="B12" s="34" t="str">
        <f>Navlight!B12</f>
        <v>Celia Bolton</v>
      </c>
      <c r="C12" s="34" t="str">
        <f>Navlight!C12</f>
        <v>X,F</v>
      </c>
      <c r="D12" s="34" t="str">
        <f>Navlight!D12</f>
        <v>CLOSED:The Grove Metrogaine (Foot)</v>
      </c>
      <c r="E12" s="34" t="str">
        <f t="shared" si="0"/>
        <v>Celia Bolton</v>
      </c>
      <c r="F12" s="34" t="str">
        <f t="shared" si="1"/>
        <v>Celia Bolton, Harper Bolton</v>
      </c>
      <c r="G12" s="34" t="str">
        <f t="shared" si="2"/>
        <v>Celia Bolton, Harper Bolton, Tim Collyer</v>
      </c>
      <c r="H12" s="34" t="str">
        <f t="shared" si="3"/>
        <v>Celia Bolton, Harper Bolton, Tim Collyer</v>
      </c>
      <c r="I12" s="34" t="str">
        <f t="shared" si="4"/>
        <v>Celia Bolton, Harper Bolton, Tim Collyer</v>
      </c>
      <c r="J12" s="34">
        <f t="shared" si="5"/>
        <v>6</v>
      </c>
      <c r="K12" s="34" t="str">
        <f t="shared" si="6"/>
        <v>Celia Bolton, Harper Bolton, Tim Collyer</v>
      </c>
      <c r="L12" s="34" t="str">
        <f t="shared" si="7"/>
        <v>CLOSED:The Grove Metrogaine (Foot)</v>
      </c>
    </row>
    <row r="13" spans="1:12" x14ac:dyDescent="0.25">
      <c r="A13" s="34">
        <f>Navlight!A13</f>
        <v>6</v>
      </c>
      <c r="B13" s="34" t="str">
        <f>Navlight!B13</f>
        <v>Harper Bolton</v>
      </c>
      <c r="C13" s="34" t="str">
        <f>Navlight!C13</f>
        <v>X,F</v>
      </c>
      <c r="D13" s="34" t="str">
        <f>Navlight!D13</f>
        <v>CLOSED:The Grove Metrogaine (Foot)</v>
      </c>
      <c r="E13" s="34" t="str">
        <f t="shared" si="0"/>
        <v/>
      </c>
      <c r="F13" s="34" t="str">
        <f t="shared" si="1"/>
        <v>, Tim Collyer</v>
      </c>
      <c r="G13" s="34" t="str">
        <f t="shared" si="2"/>
        <v>, Tim Collyer</v>
      </c>
      <c r="H13" s="34" t="str">
        <f t="shared" si="3"/>
        <v>, Tim Collyer</v>
      </c>
      <c r="I13" s="34" t="str">
        <f t="shared" si="4"/>
        <v>, Tim Collyer</v>
      </c>
      <c r="J13" s="34" t="str">
        <f t="shared" si="5"/>
        <v/>
      </c>
      <c r="K13" s="34" t="str">
        <f t="shared" si="6"/>
        <v/>
      </c>
      <c r="L13" s="34" t="str">
        <f t="shared" si="7"/>
        <v/>
      </c>
    </row>
    <row r="14" spans="1:12" x14ac:dyDescent="0.25">
      <c r="A14" s="34">
        <f>Navlight!A14</f>
        <v>6</v>
      </c>
      <c r="B14" s="34" t="str">
        <f>Navlight!B14</f>
        <v>Tim Collyer</v>
      </c>
      <c r="C14" s="34" t="str">
        <f>Navlight!C14</f>
        <v>X,F</v>
      </c>
      <c r="D14" s="34" t="str">
        <f>Navlight!D14</f>
        <v>CLOSED:The Grove Metrogaine (Foot)</v>
      </c>
      <c r="E14" s="34" t="str">
        <f t="shared" si="0"/>
        <v/>
      </c>
      <c r="F14" s="34" t="str">
        <f t="shared" si="1"/>
        <v/>
      </c>
      <c r="G14" s="34" t="str">
        <f t="shared" si="2"/>
        <v/>
      </c>
      <c r="H14" s="34" t="str">
        <f t="shared" si="3"/>
        <v/>
      </c>
      <c r="I14" s="34" t="str">
        <f t="shared" si="4"/>
        <v/>
      </c>
      <c r="J14" s="34" t="str">
        <f t="shared" si="5"/>
        <v/>
      </c>
      <c r="K14" s="34" t="str">
        <f t="shared" si="6"/>
        <v/>
      </c>
      <c r="L14" s="34" t="str">
        <f t="shared" si="7"/>
        <v/>
      </c>
    </row>
    <row r="15" spans="1:12" x14ac:dyDescent="0.25">
      <c r="A15" s="34">
        <f>Navlight!A15</f>
        <v>7</v>
      </c>
      <c r="B15" s="34" t="str">
        <f>Navlight!B15</f>
        <v>Kerri-Ann Jessep</v>
      </c>
      <c r="C15" s="34" t="str">
        <f>Navlight!C15</f>
        <v>WV,N</v>
      </c>
      <c r="D15" s="34" t="str">
        <f>Navlight!D15</f>
        <v>CLOSED:The Grove Metrogaine (Foot)</v>
      </c>
      <c r="E15" s="34" t="str">
        <f t="shared" si="0"/>
        <v>Kerri-Ann Jessep</v>
      </c>
      <c r="F15" s="34" t="str">
        <f t="shared" si="1"/>
        <v>Kerri-Ann Jessep, Ann Cook</v>
      </c>
      <c r="G15" s="34" t="str">
        <f t="shared" si="2"/>
        <v>Kerri-Ann Jessep, Ann Cook, Joanna Jagla</v>
      </c>
      <c r="H15" s="34" t="str">
        <f t="shared" si="3"/>
        <v>Kerri-Ann Jessep, Ann Cook, Joanna Jagla, Renai Crowe</v>
      </c>
      <c r="I15" s="34" t="str">
        <f t="shared" si="4"/>
        <v>Kerri-Ann Jessep, Ann Cook, Joanna Jagla, Renai Crowe</v>
      </c>
      <c r="J15" s="34">
        <f t="shared" si="5"/>
        <v>7</v>
      </c>
      <c r="K15" s="34" t="str">
        <f t="shared" si="6"/>
        <v>Kerri-Ann Jessep, Ann Cook, Joanna Jagla, Renai Crowe</v>
      </c>
      <c r="L15" s="34" t="str">
        <f t="shared" si="7"/>
        <v>CLOSED:The Grove Metrogaine (Foot)</v>
      </c>
    </row>
    <row r="16" spans="1:12" x14ac:dyDescent="0.25">
      <c r="A16" s="34">
        <f>Navlight!A16</f>
        <v>7</v>
      </c>
      <c r="B16" s="34" t="str">
        <f>Navlight!B16</f>
        <v>Ann Cook</v>
      </c>
      <c r="C16" s="34" t="str">
        <f>Navlight!C16</f>
        <v>WV,N</v>
      </c>
      <c r="D16" s="34" t="str">
        <f>Navlight!D16</f>
        <v>CLOSED:The Grove Metrogaine (Foot)</v>
      </c>
      <c r="E16" s="34" t="str">
        <f t="shared" si="0"/>
        <v/>
      </c>
      <c r="F16" s="34" t="str">
        <f t="shared" si="1"/>
        <v>, Joanna Jagla</v>
      </c>
      <c r="G16" s="34" t="str">
        <f t="shared" si="2"/>
        <v>, Joanna Jagla, Renai Crowe</v>
      </c>
      <c r="H16" s="34" t="str">
        <f t="shared" si="3"/>
        <v>, Joanna Jagla, Renai Crowe</v>
      </c>
      <c r="I16" s="34" t="str">
        <f t="shared" si="4"/>
        <v>, Joanna Jagla, Renai Crowe</v>
      </c>
      <c r="J16" s="34" t="str">
        <f t="shared" si="5"/>
        <v/>
      </c>
      <c r="K16" s="34" t="str">
        <f t="shared" si="6"/>
        <v/>
      </c>
      <c r="L16" s="34" t="str">
        <f t="shared" si="7"/>
        <v/>
      </c>
    </row>
    <row r="17" spans="1:12" x14ac:dyDescent="0.25">
      <c r="A17" s="34">
        <f>Navlight!A17</f>
        <v>7</v>
      </c>
      <c r="B17" s="34" t="str">
        <f>Navlight!B17</f>
        <v>Joanna Jagla</v>
      </c>
      <c r="C17" s="34" t="str">
        <f>Navlight!C17</f>
        <v>WV,N</v>
      </c>
      <c r="D17" s="34" t="str">
        <f>Navlight!D17</f>
        <v>CLOSED:The Grove Metrogaine (Foot)</v>
      </c>
      <c r="E17" s="34" t="str">
        <f t="shared" si="0"/>
        <v/>
      </c>
      <c r="F17" s="34" t="str">
        <f t="shared" si="1"/>
        <v>, Renai Crowe</v>
      </c>
      <c r="G17" s="34" t="str">
        <f t="shared" si="2"/>
        <v>, Renai Crowe</v>
      </c>
      <c r="H17" s="34" t="str">
        <f t="shared" si="3"/>
        <v>, Renai Crowe</v>
      </c>
      <c r="I17" s="34" t="str">
        <f t="shared" si="4"/>
        <v>, Renai Crowe</v>
      </c>
      <c r="J17" s="34" t="str">
        <f t="shared" si="5"/>
        <v/>
      </c>
      <c r="K17" s="34" t="str">
        <f t="shared" si="6"/>
        <v/>
      </c>
      <c r="L17" s="34" t="str">
        <f t="shared" si="7"/>
        <v/>
      </c>
    </row>
    <row r="18" spans="1:12" x14ac:dyDescent="0.25">
      <c r="A18" s="34">
        <f>Navlight!A18</f>
        <v>7</v>
      </c>
      <c r="B18" s="34" t="str">
        <f>Navlight!B18</f>
        <v>Renai Crowe</v>
      </c>
      <c r="C18" s="34" t="str">
        <f>Navlight!C18</f>
        <v>WV,N</v>
      </c>
      <c r="D18" s="34" t="str">
        <f>Navlight!D18</f>
        <v>CLOSED:The Grove Metrogaine (Foot)</v>
      </c>
      <c r="E18" s="34" t="str">
        <f t="shared" si="0"/>
        <v/>
      </c>
      <c r="F18" s="34" t="str">
        <f t="shared" si="1"/>
        <v/>
      </c>
      <c r="G18" s="34" t="str">
        <f t="shared" si="2"/>
        <v/>
      </c>
      <c r="H18" s="34" t="str">
        <f t="shared" si="3"/>
        <v/>
      </c>
      <c r="I18" s="34" t="str">
        <f t="shared" si="4"/>
        <v/>
      </c>
      <c r="J18" s="34" t="str">
        <f t="shared" si="5"/>
        <v/>
      </c>
      <c r="K18" s="34" t="str">
        <f t="shared" si="6"/>
        <v/>
      </c>
      <c r="L18" s="34" t="str">
        <f t="shared" si="7"/>
        <v/>
      </c>
    </row>
    <row r="19" spans="1:12" x14ac:dyDescent="0.25">
      <c r="A19" s="34">
        <f>Navlight!A19</f>
        <v>8</v>
      </c>
      <c r="B19" s="34" t="str">
        <f>Navlight!B19</f>
        <v>Ruth Vonarx</v>
      </c>
      <c r="C19" s="34" t="str">
        <f>Navlight!C19</f>
        <v>XSV</v>
      </c>
      <c r="D19" s="34" t="str">
        <f>Navlight!D19</f>
        <v>CLOSED:The Grove Metrogaine (Foot)</v>
      </c>
      <c r="E19" s="34" t="str">
        <f t="shared" si="0"/>
        <v>Ruth Vonarx</v>
      </c>
      <c r="F19" s="34" t="str">
        <f t="shared" si="1"/>
        <v>Ruth Vonarx, Lawrie Vonarx</v>
      </c>
      <c r="G19" s="34" t="str">
        <f t="shared" si="2"/>
        <v>Ruth Vonarx, Lawrie Vonarx</v>
      </c>
      <c r="H19" s="34" t="str">
        <f t="shared" si="3"/>
        <v>Ruth Vonarx, Lawrie Vonarx</v>
      </c>
      <c r="I19" s="34" t="str">
        <f t="shared" si="4"/>
        <v>Ruth Vonarx, Lawrie Vonarx</v>
      </c>
      <c r="J19" s="34">
        <f t="shared" si="5"/>
        <v>8</v>
      </c>
      <c r="K19" s="34" t="str">
        <f t="shared" si="6"/>
        <v>Ruth Vonarx, Lawrie Vonarx</v>
      </c>
      <c r="L19" s="34" t="str">
        <f t="shared" si="7"/>
        <v>CLOSED:The Grove Metrogaine (Foot)</v>
      </c>
    </row>
    <row r="20" spans="1:12" x14ac:dyDescent="0.25">
      <c r="A20" s="34">
        <f>Navlight!A20</f>
        <v>8</v>
      </c>
      <c r="B20" s="34" t="str">
        <f>Navlight!B20</f>
        <v>Lawrie Vonarx</v>
      </c>
      <c r="C20" s="34" t="str">
        <f>Navlight!C20</f>
        <v>XSV</v>
      </c>
      <c r="D20" s="34" t="str">
        <f>Navlight!D20</f>
        <v>CLOSED:The Grove Metrogaine (Foot)</v>
      </c>
      <c r="E20" s="34" t="str">
        <f t="shared" si="0"/>
        <v/>
      </c>
      <c r="F20" s="34" t="str">
        <f t="shared" si="1"/>
        <v/>
      </c>
      <c r="G20" s="34" t="str">
        <f t="shared" si="2"/>
        <v/>
      </c>
      <c r="H20" s="34" t="str">
        <f t="shared" si="3"/>
        <v/>
      </c>
      <c r="I20" s="34" t="str">
        <f t="shared" si="4"/>
        <v/>
      </c>
      <c r="J20" s="34" t="str">
        <f t="shared" si="5"/>
        <v/>
      </c>
      <c r="K20" s="34" t="str">
        <f t="shared" si="6"/>
        <v/>
      </c>
      <c r="L20" s="34" t="str">
        <f t="shared" si="7"/>
        <v/>
      </c>
    </row>
    <row r="21" spans="1:12" x14ac:dyDescent="0.25">
      <c r="A21" s="34">
        <f>Navlight!A21</f>
        <v>9</v>
      </c>
      <c r="B21" s="34" t="str">
        <f>Navlight!B21</f>
        <v>Karen Dukes</v>
      </c>
      <c r="C21" s="34" t="str">
        <f>Navlight!C21</f>
        <v>XV</v>
      </c>
      <c r="D21" s="34" t="str">
        <f>Navlight!D21</f>
        <v>CLOSED:The Grove Metrogaine (Foot)</v>
      </c>
      <c r="E21" s="34" t="str">
        <f t="shared" si="0"/>
        <v>Karen Dukes</v>
      </c>
      <c r="F21" s="34" t="str">
        <f t="shared" si="1"/>
        <v>Karen Dukes, Richard Homburg</v>
      </c>
      <c r="G21" s="34" t="str">
        <f t="shared" si="2"/>
        <v>Karen Dukes, Richard Homburg, Adriaan Homburg</v>
      </c>
      <c r="H21" s="34" t="str">
        <f t="shared" si="3"/>
        <v>Karen Dukes, Richard Homburg, Adriaan Homburg</v>
      </c>
      <c r="I21" s="34" t="str">
        <f t="shared" si="4"/>
        <v>Karen Dukes, Richard Homburg, Adriaan Homburg</v>
      </c>
      <c r="J21" s="34">
        <f t="shared" si="5"/>
        <v>9</v>
      </c>
      <c r="K21" s="34" t="str">
        <f t="shared" si="6"/>
        <v>Karen Dukes, Richard Homburg, Adriaan Homburg</v>
      </c>
      <c r="L21" s="34" t="str">
        <f t="shared" si="7"/>
        <v>CLOSED:The Grove Metrogaine (Foot)</v>
      </c>
    </row>
    <row r="22" spans="1:12" x14ac:dyDescent="0.25">
      <c r="A22" s="34">
        <f>Navlight!A22</f>
        <v>9</v>
      </c>
      <c r="B22" s="34" t="str">
        <f>Navlight!B22</f>
        <v>Richard Homburg</v>
      </c>
      <c r="C22" s="34" t="str">
        <f>Navlight!C22</f>
        <v>XV</v>
      </c>
      <c r="D22" s="34" t="str">
        <f>Navlight!D22</f>
        <v>CLOSED:The Grove Metrogaine (Foot)</v>
      </c>
      <c r="E22" s="34" t="str">
        <f t="shared" si="0"/>
        <v/>
      </c>
      <c r="F22" s="34" t="str">
        <f t="shared" si="1"/>
        <v>, Adriaan Homburg</v>
      </c>
      <c r="G22" s="34" t="str">
        <f t="shared" si="2"/>
        <v>, Adriaan Homburg</v>
      </c>
      <c r="H22" s="34" t="str">
        <f t="shared" si="3"/>
        <v>, Adriaan Homburg</v>
      </c>
      <c r="I22" s="34" t="str">
        <f t="shared" si="4"/>
        <v>, Adriaan Homburg</v>
      </c>
      <c r="J22" s="34" t="str">
        <f t="shared" si="5"/>
        <v/>
      </c>
      <c r="K22" s="34" t="str">
        <f t="shared" si="6"/>
        <v/>
      </c>
      <c r="L22" s="34" t="str">
        <f t="shared" si="7"/>
        <v/>
      </c>
    </row>
    <row r="23" spans="1:12" x14ac:dyDescent="0.25">
      <c r="A23" s="34">
        <f>Navlight!A23</f>
        <v>9</v>
      </c>
      <c r="B23" s="34" t="str">
        <f>Navlight!B23</f>
        <v>Adriaan Homburg</v>
      </c>
      <c r="C23" s="34" t="str">
        <f>Navlight!C23</f>
        <v>XV</v>
      </c>
      <c r="D23" s="34" t="str">
        <f>Navlight!D23</f>
        <v>CLOSED:The Grove Metrogaine (Foot)</v>
      </c>
      <c r="E23" s="34" t="str">
        <f t="shared" si="0"/>
        <v/>
      </c>
      <c r="F23" s="34" t="str">
        <f t="shared" si="1"/>
        <v/>
      </c>
      <c r="G23" s="34" t="str">
        <f t="shared" si="2"/>
        <v/>
      </c>
      <c r="H23" s="34" t="str">
        <f t="shared" si="3"/>
        <v/>
      </c>
      <c r="I23" s="34" t="str">
        <f t="shared" si="4"/>
        <v/>
      </c>
      <c r="J23" s="34" t="str">
        <f t="shared" si="5"/>
        <v/>
      </c>
      <c r="K23" s="34" t="str">
        <f t="shared" si="6"/>
        <v/>
      </c>
      <c r="L23" s="34" t="str">
        <f t="shared" si="7"/>
        <v/>
      </c>
    </row>
    <row r="24" spans="1:12" x14ac:dyDescent="0.25">
      <c r="A24" s="34">
        <f>Navlight!A24</f>
        <v>10</v>
      </c>
      <c r="B24" s="34" t="str">
        <f>Navlight!B24</f>
        <v>Brooke Ayres</v>
      </c>
      <c r="C24" s="34" t="str">
        <f>Navlight!C24</f>
        <v>WV</v>
      </c>
      <c r="D24" s="34" t="str">
        <f>Navlight!D24</f>
        <v>CLOSED:The Grove Metrogaine (Foot)</v>
      </c>
      <c r="E24" s="34" t="str">
        <f t="shared" si="0"/>
        <v>Brooke Ayres</v>
      </c>
      <c r="F24" s="34" t="str">
        <f t="shared" si="1"/>
        <v>Brooke Ayres, Sheila AYRES</v>
      </c>
      <c r="G24" s="34" t="str">
        <f t="shared" si="2"/>
        <v>Brooke Ayres, Sheila AYRES</v>
      </c>
      <c r="H24" s="34" t="str">
        <f t="shared" si="3"/>
        <v>Brooke Ayres, Sheila AYRES</v>
      </c>
      <c r="I24" s="34" t="str">
        <f t="shared" si="4"/>
        <v>Brooke Ayres, Sheila AYRES</v>
      </c>
      <c r="J24" s="34">
        <f t="shared" si="5"/>
        <v>10</v>
      </c>
      <c r="K24" s="34" t="str">
        <f t="shared" si="6"/>
        <v>Brooke Ayres, Sheila AYRES</v>
      </c>
      <c r="L24" s="34" t="str">
        <f t="shared" si="7"/>
        <v>CLOSED:The Grove Metrogaine (Foot)</v>
      </c>
    </row>
    <row r="25" spans="1:12" x14ac:dyDescent="0.25">
      <c r="A25" s="34">
        <f>Navlight!A25</f>
        <v>10</v>
      </c>
      <c r="B25" s="34" t="str">
        <f>Navlight!B25</f>
        <v>Sheila AYRES</v>
      </c>
      <c r="C25" s="34" t="str">
        <f>Navlight!C25</f>
        <v>WV</v>
      </c>
      <c r="D25" s="34" t="str">
        <f>Navlight!D25</f>
        <v>CLOSED:The Grove Metrogaine (Foot)</v>
      </c>
      <c r="E25" s="34" t="str">
        <f t="shared" si="0"/>
        <v/>
      </c>
      <c r="F25" s="34" t="str">
        <f t="shared" si="1"/>
        <v/>
      </c>
      <c r="G25" s="34" t="str">
        <f t="shared" si="2"/>
        <v/>
      </c>
      <c r="H25" s="34" t="str">
        <f t="shared" si="3"/>
        <v/>
      </c>
      <c r="I25" s="34" t="str">
        <f t="shared" si="4"/>
        <v/>
      </c>
      <c r="J25" s="34" t="str">
        <f t="shared" si="5"/>
        <v/>
      </c>
      <c r="K25" s="34" t="str">
        <f t="shared" si="6"/>
        <v/>
      </c>
      <c r="L25" s="34" t="str">
        <f t="shared" si="7"/>
        <v/>
      </c>
    </row>
    <row r="26" spans="1:12" x14ac:dyDescent="0.25">
      <c r="A26" s="34">
        <f>Navlight!A26</f>
        <v>11</v>
      </c>
      <c r="B26" s="34" t="str">
        <f>Navlight!B26</f>
        <v>Rowan Brookes</v>
      </c>
      <c r="C26" s="34" t="str">
        <f>Navlight!C26</f>
        <v>W,N</v>
      </c>
      <c r="D26" s="34" t="str">
        <f>Navlight!D26</f>
        <v>CLOSED:The Grove Metrogaine (Foot)</v>
      </c>
      <c r="E26" s="34" t="str">
        <f t="shared" si="0"/>
        <v>Rowan Brookes</v>
      </c>
      <c r="F26" s="34" t="str">
        <f t="shared" si="1"/>
        <v>Rowan Brookes, Amanda Meggison</v>
      </c>
      <c r="G26" s="34" t="str">
        <f t="shared" si="2"/>
        <v>Rowan Brookes, Amanda Meggison, Jess Christiansen</v>
      </c>
      <c r="H26" s="34" t="str">
        <f t="shared" si="3"/>
        <v>Rowan Brookes, Amanda Meggison, Jess Christiansen</v>
      </c>
      <c r="I26" s="34" t="str">
        <f t="shared" si="4"/>
        <v>Rowan Brookes, Amanda Meggison, Jess Christiansen</v>
      </c>
      <c r="J26" s="34">
        <f t="shared" si="5"/>
        <v>11</v>
      </c>
      <c r="K26" s="34" t="str">
        <f t="shared" si="6"/>
        <v>Rowan Brookes, Amanda Meggison, Jess Christiansen</v>
      </c>
      <c r="L26" s="34" t="str">
        <f t="shared" si="7"/>
        <v>CLOSED:The Grove Metrogaine (Foot)</v>
      </c>
    </row>
    <row r="27" spans="1:12" x14ac:dyDescent="0.25">
      <c r="A27" s="34">
        <f>Navlight!A27</f>
        <v>11</v>
      </c>
      <c r="B27" s="34" t="str">
        <f>Navlight!B27</f>
        <v>Amanda Meggison</v>
      </c>
      <c r="C27" s="34" t="str">
        <f>Navlight!C27</f>
        <v>W,N</v>
      </c>
      <c r="D27" s="34" t="str">
        <f>Navlight!D27</f>
        <v>CLOSED:The Grove Metrogaine (Foot)</v>
      </c>
      <c r="E27" s="34" t="str">
        <f t="shared" si="0"/>
        <v/>
      </c>
      <c r="F27" s="34" t="str">
        <f t="shared" si="1"/>
        <v>, Jess Christiansen</v>
      </c>
      <c r="G27" s="34" t="str">
        <f t="shared" si="2"/>
        <v>, Jess Christiansen</v>
      </c>
      <c r="H27" s="34" t="str">
        <f t="shared" si="3"/>
        <v>, Jess Christiansen</v>
      </c>
      <c r="I27" s="34" t="str">
        <f t="shared" si="4"/>
        <v>, Jess Christiansen</v>
      </c>
      <c r="J27" s="34" t="str">
        <f t="shared" si="5"/>
        <v/>
      </c>
      <c r="K27" s="34" t="str">
        <f t="shared" si="6"/>
        <v/>
      </c>
      <c r="L27" s="34" t="str">
        <f t="shared" si="7"/>
        <v/>
      </c>
    </row>
    <row r="28" spans="1:12" x14ac:dyDescent="0.25">
      <c r="A28" s="34">
        <f>Navlight!A28</f>
        <v>11</v>
      </c>
      <c r="B28" s="34" t="str">
        <f>Navlight!B28</f>
        <v>Jess Christiansen</v>
      </c>
      <c r="C28" s="34" t="str">
        <f>Navlight!C28</f>
        <v>W,N</v>
      </c>
      <c r="D28" s="34" t="str">
        <f>Navlight!D28</f>
        <v>CLOSED:The Grove Metrogaine (Foot)</v>
      </c>
      <c r="E28" s="34" t="str">
        <f t="shared" si="0"/>
        <v/>
      </c>
      <c r="F28" s="34" t="str">
        <f t="shared" si="1"/>
        <v/>
      </c>
      <c r="G28" s="34" t="str">
        <f t="shared" si="2"/>
        <v/>
      </c>
      <c r="H28" s="34" t="str">
        <f t="shared" si="3"/>
        <v/>
      </c>
      <c r="I28" s="34" t="str">
        <f t="shared" si="4"/>
        <v/>
      </c>
      <c r="J28" s="34" t="str">
        <f t="shared" si="5"/>
        <v/>
      </c>
      <c r="K28" s="34" t="str">
        <f t="shared" si="6"/>
        <v/>
      </c>
      <c r="L28" s="34" t="str">
        <f t="shared" si="7"/>
        <v/>
      </c>
    </row>
    <row r="29" spans="1:12" x14ac:dyDescent="0.25">
      <c r="A29" s="34">
        <f>Navlight!A29</f>
        <v>12</v>
      </c>
      <c r="B29" s="34" t="str">
        <f>Navlight!B29</f>
        <v>Joyce Martini</v>
      </c>
      <c r="C29" s="34" t="str">
        <f>Navlight!C29</f>
        <v>WSV,N</v>
      </c>
      <c r="D29" s="34" t="str">
        <f>Navlight!D29</f>
        <v>CLOSED:The Grove Metrogaine (Foot)</v>
      </c>
      <c r="E29" s="34" t="str">
        <f t="shared" si="0"/>
        <v>Joyce Martini</v>
      </c>
      <c r="F29" s="34" t="str">
        <f t="shared" si="1"/>
        <v>Joyce Martini, Marina Ramagnoli</v>
      </c>
      <c r="G29" s="34" t="str">
        <f t="shared" si="2"/>
        <v>Joyce Martini, Marina Ramagnoli</v>
      </c>
      <c r="H29" s="34" t="str">
        <f t="shared" si="3"/>
        <v>Joyce Martini, Marina Ramagnoli</v>
      </c>
      <c r="I29" s="34" t="str">
        <f t="shared" si="4"/>
        <v>Joyce Martini, Marina Ramagnoli</v>
      </c>
      <c r="J29" s="34">
        <f t="shared" si="5"/>
        <v>12</v>
      </c>
      <c r="K29" s="34" t="str">
        <f t="shared" si="6"/>
        <v>Joyce Martini, Marina Ramagnoli</v>
      </c>
      <c r="L29" s="34" t="str">
        <f t="shared" si="7"/>
        <v>CLOSED:The Grove Metrogaine (Foot)</v>
      </c>
    </row>
    <row r="30" spans="1:12" x14ac:dyDescent="0.25">
      <c r="A30" s="34">
        <f>Navlight!A30</f>
        <v>12</v>
      </c>
      <c r="B30" s="34" t="str">
        <f>Navlight!B30</f>
        <v>Marina Ramagnoli</v>
      </c>
      <c r="C30" s="34" t="str">
        <f>Navlight!C30</f>
        <v>WSV,N</v>
      </c>
      <c r="D30" s="34" t="str">
        <f>Navlight!D30</f>
        <v>CLOSED:The Grove Metrogaine (Foot)</v>
      </c>
      <c r="E30" s="34" t="str">
        <f t="shared" si="0"/>
        <v/>
      </c>
      <c r="F30" s="34" t="str">
        <f t="shared" si="1"/>
        <v/>
      </c>
      <c r="G30" s="34" t="str">
        <f t="shared" si="2"/>
        <v/>
      </c>
      <c r="H30" s="34" t="str">
        <f t="shared" si="3"/>
        <v/>
      </c>
      <c r="I30" s="34" t="str">
        <f t="shared" si="4"/>
        <v/>
      </c>
      <c r="J30" s="34" t="str">
        <f t="shared" si="5"/>
        <v/>
      </c>
      <c r="K30" s="34" t="str">
        <f t="shared" si="6"/>
        <v/>
      </c>
      <c r="L30" s="34" t="str">
        <f t="shared" si="7"/>
        <v/>
      </c>
    </row>
    <row r="31" spans="1:12" x14ac:dyDescent="0.25">
      <c r="A31" s="34">
        <f>Navlight!A31</f>
        <v>13</v>
      </c>
      <c r="B31" s="34" t="str">
        <f>Navlight!B31</f>
        <v>Jim Stewart</v>
      </c>
      <c r="C31" s="34" t="str">
        <f>Navlight!C31</f>
        <v>X</v>
      </c>
      <c r="D31" s="34" t="str">
        <f>Navlight!D31</f>
        <v>CLOSED:The Grove Metrogaine (Foot)</v>
      </c>
      <c r="E31" s="34" t="str">
        <f t="shared" si="0"/>
        <v>Jim Stewart</v>
      </c>
      <c r="F31" s="34" t="str">
        <f t="shared" si="1"/>
        <v>Jim Stewart, Katie Skillington</v>
      </c>
      <c r="G31" s="34" t="str">
        <f t="shared" si="2"/>
        <v>Jim Stewart, Katie Skillington</v>
      </c>
      <c r="H31" s="34" t="str">
        <f t="shared" si="3"/>
        <v>Jim Stewart, Katie Skillington</v>
      </c>
      <c r="I31" s="34" t="str">
        <f t="shared" si="4"/>
        <v>Jim Stewart, Katie Skillington</v>
      </c>
      <c r="J31" s="34">
        <f t="shared" si="5"/>
        <v>13</v>
      </c>
      <c r="K31" s="34" t="str">
        <f t="shared" si="6"/>
        <v>Jim Stewart, Katie Skillington</v>
      </c>
      <c r="L31" s="34" t="str">
        <f t="shared" si="7"/>
        <v>CLOSED:The Grove Metrogaine (Foot)</v>
      </c>
    </row>
    <row r="32" spans="1:12" x14ac:dyDescent="0.25">
      <c r="A32" s="34">
        <f>Navlight!A32</f>
        <v>13</v>
      </c>
      <c r="B32" s="34" t="str">
        <f>Navlight!B32</f>
        <v>Katie Skillington</v>
      </c>
      <c r="C32" s="34" t="str">
        <f>Navlight!C32</f>
        <v>X</v>
      </c>
      <c r="D32" s="34" t="str">
        <f>Navlight!D32</f>
        <v>CLOSED:The Grove Metrogaine (Foot)</v>
      </c>
      <c r="E32" s="34" t="str">
        <f t="shared" si="0"/>
        <v/>
      </c>
      <c r="F32" s="34" t="str">
        <f t="shared" si="1"/>
        <v/>
      </c>
      <c r="G32" s="34" t="str">
        <f t="shared" si="2"/>
        <v/>
      </c>
      <c r="H32" s="34" t="str">
        <f t="shared" si="3"/>
        <v/>
      </c>
      <c r="I32" s="34" t="str">
        <f t="shared" si="4"/>
        <v/>
      </c>
      <c r="J32" s="34" t="str">
        <f t="shared" si="5"/>
        <v/>
      </c>
      <c r="K32" s="34" t="str">
        <f t="shared" si="6"/>
        <v/>
      </c>
      <c r="L32" s="34" t="str">
        <f t="shared" si="7"/>
        <v/>
      </c>
    </row>
    <row r="33" spans="1:12" x14ac:dyDescent="0.25">
      <c r="A33" s="34">
        <f>Navlight!A33</f>
        <v>14</v>
      </c>
      <c r="B33" s="34" t="str">
        <f>Navlight!B33</f>
        <v>David Dolly</v>
      </c>
      <c r="C33" s="34" t="str">
        <f>Navlight!C33</f>
        <v>XSV</v>
      </c>
      <c r="D33" s="34" t="str">
        <f>Navlight!D33</f>
        <v>CLOSED:The Grove Metrogaine (Foot)</v>
      </c>
      <c r="E33" s="34" t="str">
        <f t="shared" si="0"/>
        <v>David Dolly</v>
      </c>
      <c r="F33" s="34" t="str">
        <f t="shared" si="1"/>
        <v>David Dolly, Diane Dolly</v>
      </c>
      <c r="G33" s="34" t="str">
        <f t="shared" si="2"/>
        <v>David Dolly, Diane Dolly</v>
      </c>
      <c r="H33" s="34" t="str">
        <f t="shared" si="3"/>
        <v>David Dolly, Diane Dolly</v>
      </c>
      <c r="I33" s="34" t="str">
        <f t="shared" si="4"/>
        <v>David Dolly, Diane Dolly</v>
      </c>
      <c r="J33" s="34">
        <f t="shared" si="5"/>
        <v>14</v>
      </c>
      <c r="K33" s="34" t="str">
        <f t="shared" si="6"/>
        <v>David Dolly, Diane Dolly</v>
      </c>
      <c r="L33" s="34" t="str">
        <f t="shared" si="7"/>
        <v>CLOSED:The Grove Metrogaine (Foot)</v>
      </c>
    </row>
    <row r="34" spans="1:12" x14ac:dyDescent="0.25">
      <c r="A34" s="34">
        <f>Navlight!A34</f>
        <v>14</v>
      </c>
      <c r="B34" s="34" t="str">
        <f>Navlight!B34</f>
        <v>Diane Dolly</v>
      </c>
      <c r="C34" s="34" t="str">
        <f>Navlight!C34</f>
        <v>XSV</v>
      </c>
      <c r="D34" s="34" t="str">
        <f>Navlight!D34</f>
        <v>CLOSED:The Grove Metrogaine (Foot)</v>
      </c>
      <c r="E34" s="34" t="str">
        <f t="shared" si="0"/>
        <v/>
      </c>
      <c r="F34" s="34" t="str">
        <f t="shared" si="1"/>
        <v/>
      </c>
      <c r="G34" s="34" t="str">
        <f t="shared" si="2"/>
        <v/>
      </c>
      <c r="H34" s="34" t="str">
        <f t="shared" si="3"/>
        <v/>
      </c>
      <c r="I34" s="34" t="str">
        <f t="shared" si="4"/>
        <v/>
      </c>
      <c r="J34" s="34" t="str">
        <f t="shared" si="5"/>
        <v/>
      </c>
      <c r="K34" s="34" t="str">
        <f t="shared" si="6"/>
        <v/>
      </c>
      <c r="L34" s="34" t="str">
        <f t="shared" si="7"/>
        <v/>
      </c>
    </row>
    <row r="35" spans="1:12" x14ac:dyDescent="0.25">
      <c r="A35" s="34">
        <f>Navlight!A35</f>
        <v>15</v>
      </c>
      <c r="B35" s="34" t="str">
        <f>Navlight!B35</f>
        <v>Katelin Dolly</v>
      </c>
      <c r="C35" s="34" t="str">
        <f>Navlight!C35</f>
        <v>X,F</v>
      </c>
      <c r="D35" s="34" t="str">
        <f>Navlight!D35</f>
        <v>CLOSED:The Grove Metrogaine (Foot)</v>
      </c>
      <c r="E35" s="34" t="str">
        <f t="shared" si="0"/>
        <v>Katelin Dolly</v>
      </c>
      <c r="F35" s="34" t="str">
        <f t="shared" si="1"/>
        <v>Katelin Dolly, Alise Dolly</v>
      </c>
      <c r="G35" s="34" t="str">
        <f t="shared" si="2"/>
        <v>Katelin Dolly, Alise Dolly, Alex De Fazio</v>
      </c>
      <c r="H35" s="34" t="str">
        <f t="shared" si="3"/>
        <v>Katelin Dolly, Alise Dolly, Alex De Fazio</v>
      </c>
      <c r="I35" s="34" t="str">
        <f t="shared" si="4"/>
        <v>Katelin Dolly, Alise Dolly, Alex De Fazio</v>
      </c>
      <c r="J35" s="34">
        <f t="shared" si="5"/>
        <v>15</v>
      </c>
      <c r="K35" s="34" t="str">
        <f t="shared" si="6"/>
        <v>Katelin Dolly, Alise Dolly, Alex De Fazio</v>
      </c>
      <c r="L35" s="34" t="str">
        <f t="shared" si="7"/>
        <v>CLOSED:The Grove Metrogaine (Foot)</v>
      </c>
    </row>
    <row r="36" spans="1:12" x14ac:dyDescent="0.25">
      <c r="A36" s="34">
        <f>Navlight!A36</f>
        <v>15</v>
      </c>
      <c r="B36" s="34" t="str">
        <f>Navlight!B36</f>
        <v>Alise Dolly</v>
      </c>
      <c r="C36" s="34" t="str">
        <f>Navlight!C36</f>
        <v>X,F</v>
      </c>
      <c r="D36" s="34" t="str">
        <f>Navlight!D36</f>
        <v>CLOSED:The Grove Metrogaine (Foot)</v>
      </c>
      <c r="E36" s="34" t="str">
        <f t="shared" si="0"/>
        <v/>
      </c>
      <c r="F36" s="34" t="str">
        <f t="shared" si="1"/>
        <v>, Alex De Fazio</v>
      </c>
      <c r="G36" s="34" t="str">
        <f t="shared" si="2"/>
        <v>, Alex De Fazio</v>
      </c>
      <c r="H36" s="34" t="str">
        <f t="shared" si="3"/>
        <v>, Alex De Fazio</v>
      </c>
      <c r="I36" s="34" t="str">
        <f t="shared" si="4"/>
        <v>, Alex De Fazio</v>
      </c>
      <c r="J36" s="34" t="str">
        <f t="shared" si="5"/>
        <v/>
      </c>
      <c r="K36" s="34" t="str">
        <f t="shared" si="6"/>
        <v/>
      </c>
      <c r="L36" s="34" t="str">
        <f t="shared" si="7"/>
        <v/>
      </c>
    </row>
    <row r="37" spans="1:12" x14ac:dyDescent="0.25">
      <c r="A37" s="34">
        <f>Navlight!A37</f>
        <v>15</v>
      </c>
      <c r="B37" s="34" t="str">
        <f>Navlight!B37</f>
        <v>Alex De Fazio</v>
      </c>
      <c r="C37" s="34" t="str">
        <f>Navlight!C37</f>
        <v>X,F</v>
      </c>
      <c r="D37" s="34" t="str">
        <f>Navlight!D37</f>
        <v>CLOSED:The Grove Metrogaine (Foot)</v>
      </c>
      <c r="E37" s="34" t="str">
        <f t="shared" si="0"/>
        <v/>
      </c>
      <c r="F37" s="34" t="str">
        <f t="shared" si="1"/>
        <v/>
      </c>
      <c r="G37" s="34" t="str">
        <f t="shared" si="2"/>
        <v/>
      </c>
      <c r="H37" s="34" t="str">
        <f t="shared" si="3"/>
        <v/>
      </c>
      <c r="I37" s="34" t="str">
        <f t="shared" si="4"/>
        <v/>
      </c>
      <c r="J37" s="34" t="str">
        <f t="shared" si="5"/>
        <v/>
      </c>
      <c r="K37" s="34" t="str">
        <f t="shared" si="6"/>
        <v/>
      </c>
      <c r="L37" s="34" t="str">
        <f t="shared" si="7"/>
        <v/>
      </c>
    </row>
    <row r="38" spans="1:12" x14ac:dyDescent="0.25">
      <c r="A38" s="34">
        <f>Navlight!A38</f>
        <v>16</v>
      </c>
      <c r="B38" s="34" t="str">
        <f>Navlight!B38</f>
        <v>Andrea Arenas</v>
      </c>
      <c r="C38" s="34" t="str">
        <f>Navlight!C38</f>
        <v>X,F,N</v>
      </c>
      <c r="D38" s="34" t="str">
        <f>Navlight!D38</f>
        <v>CLOSED:The Grove Metrogaine (Foot)</v>
      </c>
      <c r="E38" s="34" t="str">
        <f t="shared" si="0"/>
        <v>Andrea Arenas</v>
      </c>
      <c r="F38" s="34" t="str">
        <f t="shared" si="1"/>
        <v>Andrea Arenas, Michael Wearne</v>
      </c>
      <c r="G38" s="34" t="str">
        <f t="shared" si="2"/>
        <v>Andrea Arenas, Michael Wearne, Edward Wearne</v>
      </c>
      <c r="H38" s="34" t="str">
        <f t="shared" si="3"/>
        <v>Andrea Arenas, Michael Wearne, Edward Wearne, Henry Wearne</v>
      </c>
      <c r="I38" s="34" t="str">
        <f t="shared" si="4"/>
        <v>Andrea Arenas, Michael Wearne, Edward Wearne, Henry Wearne</v>
      </c>
      <c r="J38" s="34">
        <f t="shared" si="5"/>
        <v>16</v>
      </c>
      <c r="K38" s="34" t="str">
        <f t="shared" si="6"/>
        <v>Andrea Arenas, Michael Wearne, Edward Wearne, Henry Wearne</v>
      </c>
      <c r="L38" s="34" t="str">
        <f t="shared" si="7"/>
        <v>CLOSED:The Grove Metrogaine (Foot)</v>
      </c>
    </row>
    <row r="39" spans="1:12" x14ac:dyDescent="0.25">
      <c r="A39" s="34">
        <f>Navlight!A39</f>
        <v>16</v>
      </c>
      <c r="B39" s="34" t="str">
        <f>Navlight!B39</f>
        <v>Michael Wearne</v>
      </c>
      <c r="C39" s="34" t="str">
        <f>Navlight!C39</f>
        <v>X,F,N</v>
      </c>
      <c r="D39" s="34" t="str">
        <f>Navlight!D39</f>
        <v>CLOSED:The Grove Metrogaine (Foot)</v>
      </c>
      <c r="E39" s="34" t="str">
        <f t="shared" si="0"/>
        <v/>
      </c>
      <c r="F39" s="34" t="str">
        <f t="shared" si="1"/>
        <v>, Edward Wearne</v>
      </c>
      <c r="G39" s="34" t="str">
        <f t="shared" si="2"/>
        <v>, Edward Wearne, Henry Wearne</v>
      </c>
      <c r="H39" s="34" t="str">
        <f t="shared" si="3"/>
        <v>, Edward Wearne, Henry Wearne</v>
      </c>
      <c r="I39" s="34" t="str">
        <f t="shared" si="4"/>
        <v>, Edward Wearne, Henry Wearne</v>
      </c>
      <c r="J39" s="34" t="str">
        <f t="shared" si="5"/>
        <v/>
      </c>
      <c r="K39" s="34" t="str">
        <f t="shared" si="6"/>
        <v/>
      </c>
      <c r="L39" s="34" t="str">
        <f t="shared" si="7"/>
        <v/>
      </c>
    </row>
    <row r="40" spans="1:12" x14ac:dyDescent="0.25">
      <c r="A40" s="34">
        <f>Navlight!A40</f>
        <v>16</v>
      </c>
      <c r="B40" s="34" t="str">
        <f>Navlight!B40</f>
        <v>Edward Wearne</v>
      </c>
      <c r="C40" s="34" t="str">
        <f>Navlight!C40</f>
        <v>X,F,N</v>
      </c>
      <c r="D40" s="34" t="str">
        <f>Navlight!D40</f>
        <v>CLOSED:The Grove Metrogaine (Foot)</v>
      </c>
      <c r="E40" s="34" t="str">
        <f t="shared" si="0"/>
        <v/>
      </c>
      <c r="F40" s="34" t="str">
        <f t="shared" si="1"/>
        <v>, Henry Wearne</v>
      </c>
      <c r="G40" s="34" t="str">
        <f t="shared" si="2"/>
        <v>, Henry Wearne</v>
      </c>
      <c r="H40" s="34" t="str">
        <f t="shared" si="3"/>
        <v>, Henry Wearne</v>
      </c>
      <c r="I40" s="34" t="str">
        <f t="shared" si="4"/>
        <v>, Henry Wearne</v>
      </c>
      <c r="J40" s="34" t="str">
        <f t="shared" si="5"/>
        <v/>
      </c>
      <c r="K40" s="34" t="str">
        <f t="shared" si="6"/>
        <v/>
      </c>
      <c r="L40" s="34" t="str">
        <f t="shared" si="7"/>
        <v/>
      </c>
    </row>
    <row r="41" spans="1:12" x14ac:dyDescent="0.25">
      <c r="A41" s="34">
        <f>Navlight!A41</f>
        <v>16</v>
      </c>
      <c r="B41" s="34" t="str">
        <f>Navlight!B41</f>
        <v>Henry Wearne</v>
      </c>
      <c r="C41" s="34" t="str">
        <f>Navlight!C41</f>
        <v>X,F,N</v>
      </c>
      <c r="D41" s="34" t="str">
        <f>Navlight!D41</f>
        <v>CLOSED:The Grove Metrogaine (Foot)</v>
      </c>
      <c r="E41" s="34" t="str">
        <f t="shared" si="0"/>
        <v/>
      </c>
      <c r="F41" s="34" t="str">
        <f t="shared" si="1"/>
        <v/>
      </c>
      <c r="G41" s="34" t="str">
        <f t="shared" si="2"/>
        <v/>
      </c>
      <c r="H41" s="34" t="str">
        <f t="shared" si="3"/>
        <v/>
      </c>
      <c r="I41" s="34" t="str">
        <f t="shared" si="4"/>
        <v/>
      </c>
      <c r="J41" s="34" t="str">
        <f t="shared" si="5"/>
        <v/>
      </c>
      <c r="K41" s="34" t="str">
        <f t="shared" si="6"/>
        <v/>
      </c>
      <c r="L41" s="34" t="str">
        <f t="shared" si="7"/>
        <v/>
      </c>
    </row>
    <row r="42" spans="1:12" x14ac:dyDescent="0.25">
      <c r="A42" s="34">
        <f>Navlight!A42</f>
        <v>17</v>
      </c>
      <c r="B42" s="34" t="str">
        <f>Navlight!B42</f>
        <v>Darlene Hein</v>
      </c>
      <c r="C42" s="34" t="str">
        <f>Navlight!C42</f>
        <v>W</v>
      </c>
      <c r="D42" s="34" t="str">
        <f>Navlight!D42</f>
        <v>CLOSED:The Grove Metrogaine (Foot)</v>
      </c>
      <c r="E42" s="34" t="str">
        <f t="shared" si="0"/>
        <v>Darlene Hein</v>
      </c>
      <c r="F42" s="34" t="str">
        <f t="shared" si="1"/>
        <v>Darlene Hein, Lauren Mawson</v>
      </c>
      <c r="G42" s="34" t="str">
        <f t="shared" si="2"/>
        <v>Darlene Hein, Lauren Mawson</v>
      </c>
      <c r="H42" s="34" t="str">
        <f t="shared" si="3"/>
        <v>Darlene Hein, Lauren Mawson</v>
      </c>
      <c r="I42" s="34" t="str">
        <f t="shared" si="4"/>
        <v>Darlene Hein, Lauren Mawson</v>
      </c>
      <c r="J42" s="34">
        <f t="shared" si="5"/>
        <v>17</v>
      </c>
      <c r="K42" s="34" t="str">
        <f t="shared" si="6"/>
        <v>Darlene Hein, Lauren Mawson</v>
      </c>
      <c r="L42" s="34" t="str">
        <f t="shared" si="7"/>
        <v>CLOSED:The Grove Metrogaine (Foot)</v>
      </c>
    </row>
    <row r="43" spans="1:12" x14ac:dyDescent="0.25">
      <c r="A43" s="34">
        <f>Navlight!A43</f>
        <v>17</v>
      </c>
      <c r="B43" s="34" t="str">
        <f>Navlight!B43</f>
        <v>Lauren Mawson</v>
      </c>
      <c r="C43" s="34" t="str">
        <f>Navlight!C43</f>
        <v>W</v>
      </c>
      <c r="D43" s="34" t="str">
        <f>Navlight!D43</f>
        <v>CLOSED:The Grove Metrogaine (Foot)</v>
      </c>
      <c r="E43" s="34" t="str">
        <f t="shared" si="0"/>
        <v/>
      </c>
      <c r="F43" s="34" t="str">
        <f t="shared" si="1"/>
        <v/>
      </c>
      <c r="G43" s="34" t="str">
        <f t="shared" si="2"/>
        <v/>
      </c>
      <c r="H43" s="34" t="str">
        <f t="shared" si="3"/>
        <v/>
      </c>
      <c r="I43" s="34" t="str">
        <f t="shared" si="4"/>
        <v/>
      </c>
      <c r="J43" s="34" t="str">
        <f t="shared" si="5"/>
        <v/>
      </c>
      <c r="K43" s="34" t="str">
        <f t="shared" si="6"/>
        <v/>
      </c>
      <c r="L43" s="34" t="str">
        <f t="shared" si="7"/>
        <v/>
      </c>
    </row>
    <row r="44" spans="1:12" x14ac:dyDescent="0.25">
      <c r="A44" s="34">
        <f>Navlight!A44</f>
        <v>18</v>
      </c>
      <c r="B44" s="34" t="str">
        <f>Navlight!B44</f>
        <v>Joy Spark</v>
      </c>
      <c r="C44" s="34" t="str">
        <f>Navlight!C44</f>
        <v>W</v>
      </c>
      <c r="D44" s="34" t="str">
        <f>Navlight!D44</f>
        <v>CLOSED:The Grove Metrogaine (Foot)</v>
      </c>
      <c r="E44" s="34" t="str">
        <f t="shared" si="0"/>
        <v>Joy Spark</v>
      </c>
      <c r="F44" s="34" t="str">
        <f t="shared" si="1"/>
        <v>Joy Spark, Laura Spark</v>
      </c>
      <c r="G44" s="34" t="str">
        <f t="shared" si="2"/>
        <v>Joy Spark, Laura Spark</v>
      </c>
      <c r="H44" s="34" t="str">
        <f t="shared" si="3"/>
        <v>Joy Spark, Laura Spark</v>
      </c>
      <c r="I44" s="34" t="str">
        <f t="shared" si="4"/>
        <v>Joy Spark, Laura Spark</v>
      </c>
      <c r="J44" s="34">
        <f t="shared" si="5"/>
        <v>18</v>
      </c>
      <c r="K44" s="34" t="str">
        <f t="shared" si="6"/>
        <v>Joy Spark, Laura Spark</v>
      </c>
      <c r="L44" s="34" t="str">
        <f t="shared" si="7"/>
        <v>CLOSED:The Grove Metrogaine (Foot)</v>
      </c>
    </row>
    <row r="45" spans="1:12" x14ac:dyDescent="0.25">
      <c r="A45" s="34">
        <f>Navlight!A45</f>
        <v>18</v>
      </c>
      <c r="B45" s="34" t="str">
        <f>Navlight!B45</f>
        <v>Laura Spark</v>
      </c>
      <c r="C45" s="34" t="str">
        <f>Navlight!C45</f>
        <v>W</v>
      </c>
      <c r="D45" s="34" t="str">
        <f>Navlight!D45</f>
        <v>CLOSED:The Grove Metrogaine (Foot)</v>
      </c>
      <c r="E45" s="34" t="str">
        <f t="shared" si="0"/>
        <v/>
      </c>
      <c r="F45" s="34" t="str">
        <f t="shared" si="1"/>
        <v/>
      </c>
      <c r="G45" s="34" t="str">
        <f t="shared" si="2"/>
        <v/>
      </c>
      <c r="H45" s="34" t="str">
        <f t="shared" si="3"/>
        <v/>
      </c>
      <c r="I45" s="34" t="str">
        <f t="shared" si="4"/>
        <v/>
      </c>
      <c r="J45" s="34" t="str">
        <f t="shared" si="5"/>
        <v/>
      </c>
      <c r="K45" s="34" t="str">
        <f t="shared" si="6"/>
        <v/>
      </c>
      <c r="L45" s="34" t="str">
        <f t="shared" si="7"/>
        <v/>
      </c>
    </row>
    <row r="46" spans="1:12" x14ac:dyDescent="0.25">
      <c r="A46" s="34">
        <f>Navlight!A46</f>
        <v>19</v>
      </c>
      <c r="B46" s="34" t="str">
        <f>Navlight!B46</f>
        <v>Monica Lo Presti</v>
      </c>
      <c r="C46" s="34" t="str">
        <f>Navlight!C46</f>
        <v>X</v>
      </c>
      <c r="D46" s="34" t="str">
        <f>Navlight!D46</f>
        <v>CLOSED:The Grove Metrogaine (Foot)</v>
      </c>
      <c r="E46" s="34" t="str">
        <f t="shared" si="0"/>
        <v>Monica Lo Presti</v>
      </c>
      <c r="F46" s="34" t="str">
        <f t="shared" si="1"/>
        <v>Monica Lo Presti, Rod Stephens</v>
      </c>
      <c r="G46" s="34" t="str">
        <f t="shared" si="2"/>
        <v>Monica Lo Presti, Rod Stephens</v>
      </c>
      <c r="H46" s="34" t="str">
        <f t="shared" si="3"/>
        <v>Monica Lo Presti, Rod Stephens</v>
      </c>
      <c r="I46" s="34" t="str">
        <f t="shared" si="4"/>
        <v>Monica Lo Presti, Rod Stephens</v>
      </c>
      <c r="J46" s="34">
        <f t="shared" si="5"/>
        <v>19</v>
      </c>
      <c r="K46" s="34" t="str">
        <f t="shared" si="6"/>
        <v>Monica Lo Presti, Rod Stephens</v>
      </c>
      <c r="L46" s="34" t="str">
        <f t="shared" si="7"/>
        <v>CLOSED:The Grove Metrogaine (Foot)</v>
      </c>
    </row>
    <row r="47" spans="1:12" x14ac:dyDescent="0.25">
      <c r="A47" s="34">
        <f>Navlight!A47</f>
        <v>19</v>
      </c>
      <c r="B47" s="34" t="str">
        <f>Navlight!B47</f>
        <v>Rod Stephens</v>
      </c>
      <c r="C47" s="34" t="str">
        <f>Navlight!C47</f>
        <v>X</v>
      </c>
      <c r="D47" s="34" t="str">
        <f>Navlight!D47</f>
        <v>CLOSED:The Grove Metrogaine (Foot)</v>
      </c>
      <c r="E47" s="34" t="str">
        <f t="shared" si="0"/>
        <v/>
      </c>
      <c r="F47" s="34" t="str">
        <f t="shared" si="1"/>
        <v/>
      </c>
      <c r="G47" s="34" t="str">
        <f t="shared" si="2"/>
        <v/>
      </c>
      <c r="H47" s="34" t="str">
        <f t="shared" si="3"/>
        <v/>
      </c>
      <c r="I47" s="34" t="str">
        <f t="shared" si="4"/>
        <v/>
      </c>
      <c r="J47" s="34" t="str">
        <f t="shared" si="5"/>
        <v/>
      </c>
      <c r="K47" s="34" t="str">
        <f t="shared" si="6"/>
        <v/>
      </c>
      <c r="L47" s="34" t="str">
        <f t="shared" si="7"/>
        <v/>
      </c>
    </row>
    <row r="48" spans="1:12" x14ac:dyDescent="0.25">
      <c r="A48" s="34">
        <f>Navlight!A48</f>
        <v>20</v>
      </c>
      <c r="B48" s="34" t="str">
        <f>Navlight!B48</f>
        <v>Evelyn Nossol</v>
      </c>
      <c r="C48" s="34" t="str">
        <f>Navlight!C48</f>
        <v>X,F</v>
      </c>
      <c r="D48" s="34" t="str">
        <f>Navlight!D48</f>
        <v>CLOSED:The Grove Metrogaine (Foot)</v>
      </c>
      <c r="E48" s="34" t="str">
        <f t="shared" si="0"/>
        <v>Evelyn Nossol</v>
      </c>
      <c r="F48" s="34" t="str">
        <f t="shared" si="1"/>
        <v>Evelyn Nossol, Andrew Nossol</v>
      </c>
      <c r="G48" s="34" t="str">
        <f t="shared" si="2"/>
        <v>Evelyn Nossol, Andrew Nossol</v>
      </c>
      <c r="H48" s="34" t="str">
        <f t="shared" si="3"/>
        <v>Evelyn Nossol, Andrew Nossol</v>
      </c>
      <c r="I48" s="34" t="str">
        <f t="shared" si="4"/>
        <v>Evelyn Nossol, Andrew Nossol</v>
      </c>
      <c r="J48" s="34">
        <f t="shared" si="5"/>
        <v>20</v>
      </c>
      <c r="K48" s="34" t="str">
        <f t="shared" si="6"/>
        <v>Evelyn Nossol, Andrew Nossol</v>
      </c>
      <c r="L48" s="34" t="str">
        <f t="shared" si="7"/>
        <v>CLOSED:The Grove Metrogaine (Foot)</v>
      </c>
    </row>
    <row r="49" spans="1:12" x14ac:dyDescent="0.25">
      <c r="A49" s="34">
        <f>Navlight!A49</f>
        <v>20</v>
      </c>
      <c r="B49" s="34" t="str">
        <f>Navlight!B49</f>
        <v>Andrew Nossol</v>
      </c>
      <c r="C49" s="34" t="str">
        <f>Navlight!C49</f>
        <v>X,F</v>
      </c>
      <c r="D49" s="34" t="str">
        <f>Navlight!D49</f>
        <v>CLOSED:The Grove Metrogaine (Foot)</v>
      </c>
      <c r="E49" s="34" t="str">
        <f t="shared" si="0"/>
        <v/>
      </c>
      <c r="F49" s="34" t="str">
        <f t="shared" si="1"/>
        <v/>
      </c>
      <c r="G49" s="34" t="str">
        <f t="shared" si="2"/>
        <v/>
      </c>
      <c r="H49" s="34" t="str">
        <f t="shared" si="3"/>
        <v/>
      </c>
      <c r="I49" s="34" t="str">
        <f t="shared" si="4"/>
        <v/>
      </c>
      <c r="J49" s="34" t="str">
        <f t="shared" si="5"/>
        <v/>
      </c>
      <c r="K49" s="34" t="str">
        <f t="shared" si="6"/>
        <v/>
      </c>
      <c r="L49" s="34" t="str">
        <f t="shared" si="7"/>
        <v/>
      </c>
    </row>
    <row r="50" spans="1:12" x14ac:dyDescent="0.25">
      <c r="A50" s="34">
        <f>Navlight!A50</f>
        <v>21</v>
      </c>
      <c r="B50" s="34" t="str">
        <f>Navlight!B50</f>
        <v>Paula Horton</v>
      </c>
      <c r="C50" s="34" t="str">
        <f>Navlight!C50</f>
        <v>XSV,U</v>
      </c>
      <c r="D50" s="34" t="str">
        <f>Navlight!D50</f>
        <v>CLOSED:The Grove Metrogaine (Foot)</v>
      </c>
      <c r="E50" s="34" t="str">
        <f t="shared" si="0"/>
        <v>Paula Horton</v>
      </c>
      <c r="F50" s="34" t="str">
        <f t="shared" si="1"/>
        <v>Paula Horton, Stephen Horton</v>
      </c>
      <c r="G50" s="34" t="str">
        <f t="shared" si="2"/>
        <v>Paula Horton, Stephen Horton</v>
      </c>
      <c r="H50" s="34" t="str">
        <f t="shared" si="3"/>
        <v>Paula Horton, Stephen Horton</v>
      </c>
      <c r="I50" s="34" t="str">
        <f t="shared" si="4"/>
        <v>Paula Horton, Stephen Horton</v>
      </c>
      <c r="J50" s="34">
        <f t="shared" si="5"/>
        <v>21</v>
      </c>
      <c r="K50" s="34" t="str">
        <f t="shared" si="6"/>
        <v>Paula Horton, Stephen Horton</v>
      </c>
      <c r="L50" s="34" t="str">
        <f t="shared" si="7"/>
        <v>CLOSED:The Grove Metrogaine (Foot)</v>
      </c>
    </row>
    <row r="51" spans="1:12" x14ac:dyDescent="0.25">
      <c r="A51" s="34">
        <f>Navlight!A51</f>
        <v>21</v>
      </c>
      <c r="B51" s="34" t="str">
        <f>Navlight!B51</f>
        <v>Stephen Horton</v>
      </c>
      <c r="C51" s="34" t="str">
        <f>Navlight!C51</f>
        <v>XSV,U</v>
      </c>
      <c r="D51" s="34" t="str">
        <f>Navlight!D51</f>
        <v>CLOSED:The Grove Metrogaine (Foot)</v>
      </c>
      <c r="E51" s="34" t="str">
        <f t="shared" si="0"/>
        <v/>
      </c>
      <c r="F51" s="34" t="str">
        <f t="shared" si="1"/>
        <v/>
      </c>
      <c r="G51" s="34" t="str">
        <f t="shared" si="2"/>
        <v/>
      </c>
      <c r="H51" s="34" t="str">
        <f t="shared" si="3"/>
        <v/>
      </c>
      <c r="I51" s="34" t="str">
        <f t="shared" si="4"/>
        <v/>
      </c>
      <c r="J51" s="34" t="str">
        <f t="shared" si="5"/>
        <v/>
      </c>
      <c r="K51" s="34" t="str">
        <f t="shared" si="6"/>
        <v/>
      </c>
      <c r="L51" s="34" t="str">
        <f t="shared" si="7"/>
        <v/>
      </c>
    </row>
    <row r="52" spans="1:12" x14ac:dyDescent="0.25">
      <c r="A52" s="34">
        <f>Navlight!A52</f>
        <v>22</v>
      </c>
      <c r="B52" s="34" t="str">
        <f>Navlight!B52</f>
        <v>Sally etherington</v>
      </c>
      <c r="C52" s="34" t="str">
        <f>Navlight!C52</f>
        <v>X,F</v>
      </c>
      <c r="D52" s="34" t="str">
        <f>Navlight!D52</f>
        <v>CLOSED:The Grove Metrogaine (Foot)</v>
      </c>
      <c r="E52" s="34" t="str">
        <f t="shared" si="0"/>
        <v>Sally etherington</v>
      </c>
      <c r="F52" s="34" t="str">
        <f t="shared" si="1"/>
        <v>Sally etherington, Sam Bishop</v>
      </c>
      <c r="G52" s="34" t="str">
        <f t="shared" si="2"/>
        <v>Sally etherington, Sam Bishop, Edie Bishop</v>
      </c>
      <c r="H52" s="34" t="str">
        <f t="shared" si="3"/>
        <v>Sally etherington, Sam Bishop, Edie Bishop</v>
      </c>
      <c r="I52" s="34" t="str">
        <f t="shared" si="4"/>
        <v>Sally etherington, Sam Bishop, Edie Bishop</v>
      </c>
      <c r="J52" s="34">
        <f t="shared" si="5"/>
        <v>22</v>
      </c>
      <c r="K52" s="34" t="str">
        <f t="shared" si="6"/>
        <v>Sally etherington, Sam Bishop, Edie Bishop</v>
      </c>
      <c r="L52" s="34" t="str">
        <f t="shared" si="7"/>
        <v>CLOSED:The Grove Metrogaine (Foot)</v>
      </c>
    </row>
    <row r="53" spans="1:12" x14ac:dyDescent="0.25">
      <c r="A53" s="34">
        <f>Navlight!A53</f>
        <v>22</v>
      </c>
      <c r="B53" s="34" t="str">
        <f>Navlight!B53</f>
        <v>Sam Bishop</v>
      </c>
      <c r="C53" s="34" t="str">
        <f>Navlight!C53</f>
        <v>X,F</v>
      </c>
      <c r="D53" s="34" t="str">
        <f>Navlight!D53</f>
        <v>CLOSED:The Grove Metrogaine (Foot)</v>
      </c>
      <c r="E53" s="34" t="str">
        <f t="shared" si="0"/>
        <v/>
      </c>
      <c r="F53" s="34" t="str">
        <f t="shared" si="1"/>
        <v>, Edie Bishop</v>
      </c>
      <c r="G53" s="34" t="str">
        <f t="shared" si="2"/>
        <v>, Edie Bishop</v>
      </c>
      <c r="H53" s="34" t="str">
        <f t="shared" si="3"/>
        <v>, Edie Bishop</v>
      </c>
      <c r="I53" s="34" t="str">
        <f t="shared" si="4"/>
        <v>, Edie Bishop</v>
      </c>
      <c r="J53" s="34" t="str">
        <f t="shared" si="5"/>
        <v/>
      </c>
      <c r="K53" s="34" t="str">
        <f t="shared" si="6"/>
        <v/>
      </c>
      <c r="L53" s="34" t="str">
        <f t="shared" si="7"/>
        <v/>
      </c>
    </row>
    <row r="54" spans="1:12" x14ac:dyDescent="0.25">
      <c r="A54" s="34">
        <f>Navlight!A54</f>
        <v>22</v>
      </c>
      <c r="B54" s="34" t="str">
        <f>Navlight!B54</f>
        <v>Edie Bishop</v>
      </c>
      <c r="C54" s="34" t="str">
        <f>Navlight!C54</f>
        <v>X,F</v>
      </c>
      <c r="D54" s="34" t="str">
        <f>Navlight!D54</f>
        <v>CLOSED:The Grove Metrogaine (Foot)</v>
      </c>
      <c r="E54" s="34" t="str">
        <f t="shared" si="0"/>
        <v/>
      </c>
      <c r="F54" s="34" t="str">
        <f t="shared" si="1"/>
        <v/>
      </c>
      <c r="G54" s="34" t="str">
        <f t="shared" si="2"/>
        <v/>
      </c>
      <c r="H54" s="34" t="str">
        <f t="shared" si="3"/>
        <v/>
      </c>
      <c r="I54" s="34" t="str">
        <f t="shared" si="4"/>
        <v/>
      </c>
      <c r="J54" s="34" t="str">
        <f t="shared" si="5"/>
        <v/>
      </c>
      <c r="K54" s="34" t="str">
        <f t="shared" si="6"/>
        <v/>
      </c>
      <c r="L54" s="34" t="str">
        <f t="shared" si="7"/>
        <v/>
      </c>
    </row>
    <row r="55" spans="1:12" x14ac:dyDescent="0.25">
      <c r="A55" s="34">
        <f>Navlight!A55</f>
        <v>23</v>
      </c>
      <c r="B55" s="34" t="str">
        <f>Navlight!B55</f>
        <v>Serena Sze</v>
      </c>
      <c r="C55" s="34" t="str">
        <f>Navlight!C55</f>
        <v>W</v>
      </c>
      <c r="D55" s="34" t="str">
        <f>Navlight!D55</f>
        <v>CLOSED:The Grove Metrogaine (Foot)</v>
      </c>
      <c r="E55" s="34" t="str">
        <f t="shared" si="0"/>
        <v>Serena Sze</v>
      </c>
      <c r="F55" s="34" t="str">
        <f t="shared" si="1"/>
        <v>Serena Sze, Ruchira Nandurkar</v>
      </c>
      <c r="G55" s="34" t="str">
        <f t="shared" si="2"/>
        <v>Serena Sze, Ruchira Nandurkar</v>
      </c>
      <c r="H55" s="34" t="str">
        <f t="shared" si="3"/>
        <v>Serena Sze, Ruchira Nandurkar</v>
      </c>
      <c r="I55" s="34" t="str">
        <f t="shared" si="4"/>
        <v>Serena Sze, Ruchira Nandurkar</v>
      </c>
      <c r="J55" s="34">
        <f t="shared" si="5"/>
        <v>23</v>
      </c>
      <c r="K55" s="34" t="str">
        <f t="shared" si="6"/>
        <v>Serena Sze, Ruchira Nandurkar</v>
      </c>
      <c r="L55" s="34" t="str">
        <f t="shared" si="7"/>
        <v>CLOSED:The Grove Metrogaine (Foot)</v>
      </c>
    </row>
    <row r="56" spans="1:12" x14ac:dyDescent="0.25">
      <c r="A56" s="34">
        <f>Navlight!A56</f>
        <v>23</v>
      </c>
      <c r="B56" s="34" t="str">
        <f>Navlight!B56</f>
        <v>Ruchira Nandurkar</v>
      </c>
      <c r="C56" s="34" t="str">
        <f>Navlight!C56</f>
        <v>W</v>
      </c>
      <c r="D56" s="34" t="str">
        <f>Navlight!D56</f>
        <v>CLOSED:The Grove Metrogaine (Foot)</v>
      </c>
      <c r="E56" s="34" t="str">
        <f t="shared" si="0"/>
        <v/>
      </c>
      <c r="F56" s="34" t="str">
        <f t="shared" si="1"/>
        <v/>
      </c>
      <c r="G56" s="34" t="str">
        <f t="shared" si="2"/>
        <v/>
      </c>
      <c r="H56" s="34" t="str">
        <f t="shared" si="3"/>
        <v/>
      </c>
      <c r="I56" s="34" t="str">
        <f t="shared" si="4"/>
        <v/>
      </c>
      <c r="J56" s="34" t="str">
        <f t="shared" si="5"/>
        <v/>
      </c>
      <c r="K56" s="34" t="str">
        <f t="shared" si="6"/>
        <v/>
      </c>
      <c r="L56" s="34" t="str">
        <f t="shared" si="7"/>
        <v/>
      </c>
    </row>
    <row r="57" spans="1:12" x14ac:dyDescent="0.25">
      <c r="A57" s="34">
        <f>Navlight!A57</f>
        <v>24</v>
      </c>
      <c r="B57" s="34" t="str">
        <f>Navlight!B57</f>
        <v>Ewa Sosidko</v>
      </c>
      <c r="C57" s="34" t="str">
        <f>Navlight!C57</f>
        <v>X,F,N</v>
      </c>
      <c r="D57" s="34" t="str">
        <f>Navlight!D57</f>
        <v>CLOSED:The Grove Metrogaine (Foot)</v>
      </c>
      <c r="E57" s="34" t="str">
        <f t="shared" si="0"/>
        <v>Ewa Sosidko</v>
      </c>
      <c r="F57" s="34" t="str">
        <f t="shared" si="1"/>
        <v>Ewa Sosidko, Michael Uren</v>
      </c>
      <c r="G57" s="34" t="str">
        <f t="shared" si="2"/>
        <v>Ewa Sosidko, Michael Uren, Lawrence Uren</v>
      </c>
      <c r="H57" s="34" t="str">
        <f t="shared" si="3"/>
        <v>Ewa Sosidko, Michael Uren, Lawrence Uren</v>
      </c>
      <c r="I57" s="34" t="str">
        <f t="shared" si="4"/>
        <v>Ewa Sosidko, Michael Uren, Lawrence Uren</v>
      </c>
      <c r="J57" s="34">
        <f t="shared" si="5"/>
        <v>24</v>
      </c>
      <c r="K57" s="34" t="str">
        <f t="shared" si="6"/>
        <v>Ewa Sosidko, Michael Uren, Lawrence Uren</v>
      </c>
      <c r="L57" s="34" t="str">
        <f t="shared" si="7"/>
        <v>CLOSED:The Grove Metrogaine (Foot)</v>
      </c>
    </row>
    <row r="58" spans="1:12" x14ac:dyDescent="0.25">
      <c r="A58" s="34">
        <f>Navlight!A58</f>
        <v>24</v>
      </c>
      <c r="B58" s="34" t="str">
        <f>Navlight!B58</f>
        <v>Michael Uren</v>
      </c>
      <c r="C58" s="34" t="str">
        <f>Navlight!C58</f>
        <v>X,F,N</v>
      </c>
      <c r="D58" s="34" t="str">
        <f>Navlight!D58</f>
        <v>CLOSED:The Grove Metrogaine (Foot)</v>
      </c>
      <c r="E58" s="34" t="str">
        <f t="shared" si="0"/>
        <v/>
      </c>
      <c r="F58" s="34" t="str">
        <f t="shared" si="1"/>
        <v>, Lawrence Uren</v>
      </c>
      <c r="G58" s="34" t="str">
        <f t="shared" si="2"/>
        <v>, Lawrence Uren</v>
      </c>
      <c r="H58" s="34" t="str">
        <f t="shared" si="3"/>
        <v>, Lawrence Uren</v>
      </c>
      <c r="I58" s="34" t="str">
        <f t="shared" si="4"/>
        <v>, Lawrence Uren</v>
      </c>
      <c r="J58" s="34" t="str">
        <f t="shared" si="5"/>
        <v/>
      </c>
      <c r="K58" s="34" t="str">
        <f t="shared" si="6"/>
        <v/>
      </c>
      <c r="L58" s="34" t="str">
        <f t="shared" si="7"/>
        <v/>
      </c>
    </row>
    <row r="59" spans="1:12" x14ac:dyDescent="0.25">
      <c r="A59" s="34">
        <f>Navlight!A59</f>
        <v>24</v>
      </c>
      <c r="B59" s="34" t="str">
        <f>Navlight!B59</f>
        <v>Lawrence Uren</v>
      </c>
      <c r="C59" s="34" t="str">
        <f>Navlight!C59</f>
        <v>X,F,N</v>
      </c>
      <c r="D59" s="34" t="str">
        <f>Navlight!D59</f>
        <v>CLOSED:The Grove Metrogaine (Foot)</v>
      </c>
      <c r="E59" s="34" t="str">
        <f t="shared" si="0"/>
        <v/>
      </c>
      <c r="F59" s="34" t="str">
        <f t="shared" si="1"/>
        <v/>
      </c>
      <c r="G59" s="34" t="str">
        <f t="shared" si="2"/>
        <v/>
      </c>
      <c r="H59" s="34" t="str">
        <f t="shared" si="3"/>
        <v/>
      </c>
      <c r="I59" s="34" t="str">
        <f t="shared" si="4"/>
        <v/>
      </c>
      <c r="J59" s="34" t="str">
        <f t="shared" si="5"/>
        <v/>
      </c>
      <c r="K59" s="34" t="str">
        <f t="shared" si="6"/>
        <v/>
      </c>
      <c r="L59" s="34" t="str">
        <f t="shared" si="7"/>
        <v/>
      </c>
    </row>
    <row r="60" spans="1:12" x14ac:dyDescent="0.25">
      <c r="A60" s="34">
        <f>Navlight!A60</f>
        <v>25</v>
      </c>
      <c r="B60" s="34" t="str">
        <f>Navlight!B60</f>
        <v>Ed Steenbergen</v>
      </c>
      <c r="C60" s="34" t="str">
        <f>Navlight!C60</f>
        <v>XV</v>
      </c>
      <c r="D60" s="34" t="str">
        <f>Navlight!D60</f>
        <v>CLOSED:The Grove Metrogaine (Foot)</v>
      </c>
      <c r="E60" s="34" t="str">
        <f t="shared" si="0"/>
        <v>Ed Steenbergen</v>
      </c>
      <c r="F60" s="34" t="str">
        <f t="shared" si="1"/>
        <v>Ed Steenbergen, Helen Steenbergen</v>
      </c>
      <c r="G60" s="34" t="str">
        <f t="shared" si="2"/>
        <v>Ed Steenbergen, Helen Steenbergen</v>
      </c>
      <c r="H60" s="34" t="str">
        <f t="shared" si="3"/>
        <v>Ed Steenbergen, Helen Steenbergen</v>
      </c>
      <c r="I60" s="34" t="str">
        <f t="shared" si="4"/>
        <v>Ed Steenbergen, Helen Steenbergen</v>
      </c>
      <c r="J60" s="34">
        <f t="shared" si="5"/>
        <v>25</v>
      </c>
      <c r="K60" s="34" t="str">
        <f t="shared" si="6"/>
        <v>Ed Steenbergen, Helen Steenbergen</v>
      </c>
      <c r="L60" s="34" t="str">
        <f t="shared" si="7"/>
        <v>CLOSED:The Grove Metrogaine (Foot)</v>
      </c>
    </row>
    <row r="61" spans="1:12" x14ac:dyDescent="0.25">
      <c r="A61" s="34">
        <f>Navlight!A61</f>
        <v>25</v>
      </c>
      <c r="B61" s="34" t="str">
        <f>Navlight!B61</f>
        <v>Helen Steenbergen</v>
      </c>
      <c r="C61" s="34" t="str">
        <f>Navlight!C61</f>
        <v>XV</v>
      </c>
      <c r="D61" s="34" t="str">
        <f>Navlight!D61</f>
        <v>CLOSED:The Grove Metrogaine (Foot)</v>
      </c>
      <c r="E61" s="34" t="str">
        <f t="shared" si="0"/>
        <v/>
      </c>
      <c r="F61" s="34" t="str">
        <f t="shared" si="1"/>
        <v/>
      </c>
      <c r="G61" s="34" t="str">
        <f t="shared" si="2"/>
        <v/>
      </c>
      <c r="H61" s="34" t="str">
        <f t="shared" si="3"/>
        <v/>
      </c>
      <c r="I61" s="34" t="str">
        <f t="shared" si="4"/>
        <v/>
      </c>
      <c r="J61" s="34" t="str">
        <f t="shared" si="5"/>
        <v/>
      </c>
      <c r="K61" s="34" t="str">
        <f t="shared" si="6"/>
        <v/>
      </c>
      <c r="L61" s="34" t="str">
        <f t="shared" si="7"/>
        <v/>
      </c>
    </row>
    <row r="62" spans="1:12" x14ac:dyDescent="0.25">
      <c r="A62" s="34">
        <f>Navlight!A62</f>
        <v>26</v>
      </c>
      <c r="B62" s="34" t="str">
        <f>Navlight!B62</f>
        <v>Hannah Chong</v>
      </c>
      <c r="C62" s="34" t="str">
        <f>Navlight!C62</f>
        <v>X</v>
      </c>
      <c r="D62" s="34" t="str">
        <f>Navlight!D62</f>
        <v>CLOSED:The Grove Metrogaine (Foot)</v>
      </c>
      <c r="E62" s="34" t="str">
        <f t="shared" si="0"/>
        <v>Hannah Chong</v>
      </c>
      <c r="F62" s="34" t="str">
        <f t="shared" si="1"/>
        <v>Hannah Chong, Chris Marney</v>
      </c>
      <c r="G62" s="34" t="str">
        <f t="shared" si="2"/>
        <v>Hannah Chong, Chris Marney</v>
      </c>
      <c r="H62" s="34" t="str">
        <f t="shared" si="3"/>
        <v>Hannah Chong, Chris Marney</v>
      </c>
      <c r="I62" s="34" t="str">
        <f t="shared" si="4"/>
        <v>Hannah Chong, Chris Marney</v>
      </c>
      <c r="J62" s="34">
        <f t="shared" si="5"/>
        <v>26</v>
      </c>
      <c r="K62" s="34" t="str">
        <f t="shared" si="6"/>
        <v>Hannah Chong, Chris Marney</v>
      </c>
      <c r="L62" s="34" t="str">
        <f t="shared" si="7"/>
        <v>CLOSED:The Grove Metrogaine (Foot)</v>
      </c>
    </row>
    <row r="63" spans="1:12" x14ac:dyDescent="0.25">
      <c r="A63" s="34">
        <f>Navlight!A63</f>
        <v>26</v>
      </c>
      <c r="B63" s="34" t="str">
        <f>Navlight!B63</f>
        <v>Chris Marney</v>
      </c>
      <c r="C63" s="34" t="str">
        <f>Navlight!C63</f>
        <v>X</v>
      </c>
      <c r="D63" s="34" t="str">
        <f>Navlight!D63</f>
        <v>CLOSED:The Grove Metrogaine (Foot)</v>
      </c>
      <c r="E63" s="34" t="str">
        <f t="shared" si="0"/>
        <v/>
      </c>
      <c r="F63" s="34" t="str">
        <f t="shared" si="1"/>
        <v/>
      </c>
      <c r="G63" s="34" t="str">
        <f t="shared" si="2"/>
        <v/>
      </c>
      <c r="H63" s="34" t="str">
        <f t="shared" si="3"/>
        <v/>
      </c>
      <c r="I63" s="34" t="str">
        <f t="shared" si="4"/>
        <v/>
      </c>
      <c r="J63" s="34" t="str">
        <f t="shared" si="5"/>
        <v/>
      </c>
      <c r="K63" s="34" t="str">
        <f t="shared" si="6"/>
        <v/>
      </c>
      <c r="L63" s="34" t="str">
        <f t="shared" si="7"/>
        <v/>
      </c>
    </row>
    <row r="64" spans="1:12" x14ac:dyDescent="0.25">
      <c r="A64" s="34">
        <f>Navlight!A64</f>
        <v>27</v>
      </c>
      <c r="B64" s="34" t="str">
        <f>Navlight!B64</f>
        <v>Nicola Barnard</v>
      </c>
      <c r="C64" s="34" t="str">
        <f>Navlight!C64</f>
        <v>WV,N</v>
      </c>
      <c r="D64" s="34" t="str">
        <f>Navlight!D64</f>
        <v>CLOSED:The Grove Metrogaine (Foot)</v>
      </c>
      <c r="E64" s="34" t="str">
        <f t="shared" si="0"/>
        <v>Nicola Barnard</v>
      </c>
      <c r="F64" s="34" t="str">
        <f t="shared" si="1"/>
        <v>Nicola Barnard, Anne Course</v>
      </c>
      <c r="G64" s="34" t="str">
        <f t="shared" si="2"/>
        <v>Nicola Barnard, Anne Course</v>
      </c>
      <c r="H64" s="34" t="str">
        <f t="shared" si="3"/>
        <v>Nicola Barnard, Anne Course</v>
      </c>
      <c r="I64" s="34" t="str">
        <f t="shared" si="4"/>
        <v>Nicola Barnard, Anne Course</v>
      </c>
      <c r="J64" s="34">
        <f t="shared" si="5"/>
        <v>27</v>
      </c>
      <c r="K64" s="34" t="str">
        <f t="shared" si="6"/>
        <v>Nicola Barnard, Anne Course</v>
      </c>
      <c r="L64" s="34" t="str">
        <f t="shared" si="7"/>
        <v>CLOSED:The Grove Metrogaine (Foot)</v>
      </c>
    </row>
    <row r="65" spans="1:12" x14ac:dyDescent="0.25">
      <c r="A65" s="34">
        <f>Navlight!A65</f>
        <v>27</v>
      </c>
      <c r="B65" s="34" t="str">
        <f>Navlight!B65</f>
        <v>Anne Course</v>
      </c>
      <c r="C65" s="34" t="str">
        <f>Navlight!C65</f>
        <v>WV,N</v>
      </c>
      <c r="D65" s="34" t="str">
        <f>Navlight!D65</f>
        <v>CLOSED:The Grove Metrogaine (Foot)</v>
      </c>
      <c r="E65" s="34" t="str">
        <f t="shared" si="0"/>
        <v/>
      </c>
      <c r="F65" s="34" t="str">
        <f t="shared" si="1"/>
        <v/>
      </c>
      <c r="G65" s="34" t="str">
        <f t="shared" si="2"/>
        <v/>
      </c>
      <c r="H65" s="34" t="str">
        <f t="shared" si="3"/>
        <v/>
      </c>
      <c r="I65" s="34" t="str">
        <f t="shared" si="4"/>
        <v/>
      </c>
      <c r="J65" s="34" t="str">
        <f t="shared" si="5"/>
        <v/>
      </c>
      <c r="K65" s="34" t="str">
        <f t="shared" si="6"/>
        <v/>
      </c>
      <c r="L65" s="34" t="str">
        <f t="shared" si="7"/>
        <v/>
      </c>
    </row>
    <row r="66" spans="1:12" x14ac:dyDescent="0.25">
      <c r="A66" s="34">
        <f>Navlight!A66</f>
        <v>28</v>
      </c>
      <c r="B66" s="34" t="str">
        <f>Navlight!B66</f>
        <v>Lesley Hale</v>
      </c>
      <c r="C66" s="34" t="str">
        <f>Navlight!C66</f>
        <v>WSV,U</v>
      </c>
      <c r="D66" s="34" t="str">
        <f>Navlight!D66</f>
        <v>CLOSED:The Grove Metrogaine (Foot)</v>
      </c>
      <c r="E66" s="34" t="str">
        <f t="shared" si="0"/>
        <v>Lesley Hale</v>
      </c>
      <c r="F66" s="34" t="str">
        <f t="shared" si="1"/>
        <v>Lesley Hale, Kate Williams</v>
      </c>
      <c r="G66" s="34" t="str">
        <f t="shared" si="2"/>
        <v>Lesley Hale, Kate Williams</v>
      </c>
      <c r="H66" s="34" t="str">
        <f t="shared" si="3"/>
        <v>Lesley Hale, Kate Williams</v>
      </c>
      <c r="I66" s="34" t="str">
        <f t="shared" si="4"/>
        <v>Lesley Hale, Kate Williams</v>
      </c>
      <c r="J66" s="34">
        <f t="shared" si="5"/>
        <v>28</v>
      </c>
      <c r="K66" s="34" t="str">
        <f t="shared" si="6"/>
        <v>Lesley Hale, Kate Williams</v>
      </c>
      <c r="L66" s="34" t="str">
        <f t="shared" si="7"/>
        <v>CLOSED:The Grove Metrogaine (Foot)</v>
      </c>
    </row>
    <row r="67" spans="1:12" x14ac:dyDescent="0.25">
      <c r="A67" s="34">
        <f>Navlight!A67</f>
        <v>28</v>
      </c>
      <c r="B67" s="34" t="str">
        <f>Navlight!B67</f>
        <v>Kate Williams</v>
      </c>
      <c r="C67" s="34" t="str">
        <f>Navlight!C67</f>
        <v>WSV,U</v>
      </c>
      <c r="D67" s="34" t="str">
        <f>Navlight!D67</f>
        <v>CLOSED:The Grove Metrogaine (Foot)</v>
      </c>
      <c r="E67" s="34" t="str">
        <f t="shared" ref="E67:E130" si="8">IF(A67&lt;&gt;A66,B67,"")</f>
        <v/>
      </c>
      <c r="F67" s="34" t="str">
        <f t="shared" ref="F67:F130" si="9">IF(A68=A67,E67&amp;", "&amp;B68,E67)</f>
        <v/>
      </c>
      <c r="G67" s="34" t="str">
        <f t="shared" ref="G67:G130" si="10">IF(A69=A67,F67&amp;", "&amp;B69,F67)</f>
        <v/>
      </c>
      <c r="H67" s="34" t="str">
        <f t="shared" ref="H67:H130" si="11">IF(A70=A67,G67&amp;", "&amp;B70,G67)</f>
        <v/>
      </c>
      <c r="I67" s="34" t="str">
        <f t="shared" ref="I67:I130" si="12">IF(A71=A67,H67&amp;", "&amp;B71,H67)</f>
        <v/>
      </c>
      <c r="J67" s="34" t="str">
        <f t="shared" ref="J67:J130" si="13">IF(K67="","",A67)</f>
        <v/>
      </c>
      <c r="K67" s="34" t="str">
        <f t="shared" ref="K67:K130" si="14">IF(A67&lt;&gt;A66,I67,"")</f>
        <v/>
      </c>
      <c r="L67" s="34" t="str">
        <f t="shared" ref="L67:L130" si="15">IF(K67="","",D67)</f>
        <v/>
      </c>
    </row>
    <row r="68" spans="1:12" x14ac:dyDescent="0.25">
      <c r="A68" s="34">
        <f>Navlight!A68</f>
        <v>29</v>
      </c>
      <c r="B68" s="34" t="str">
        <f>Navlight!B68</f>
        <v>Meri Pihelgas</v>
      </c>
      <c r="C68" s="34" t="str">
        <f>Navlight!C68</f>
        <v>W</v>
      </c>
      <c r="D68" s="34" t="str">
        <f>Navlight!D68</f>
        <v>CLOSED:The Grove Metrogaine (Foot)</v>
      </c>
      <c r="E68" s="34" t="str">
        <f t="shared" si="8"/>
        <v>Meri Pihelgas</v>
      </c>
      <c r="F68" s="34" t="str">
        <f t="shared" si="9"/>
        <v>Meri Pihelgas, Naida Pearson</v>
      </c>
      <c r="G68" s="34" t="str">
        <f t="shared" si="10"/>
        <v>Meri Pihelgas, Naida Pearson</v>
      </c>
      <c r="H68" s="34" t="str">
        <f t="shared" si="11"/>
        <v>Meri Pihelgas, Naida Pearson</v>
      </c>
      <c r="I68" s="34" t="str">
        <f t="shared" si="12"/>
        <v>Meri Pihelgas, Naida Pearson</v>
      </c>
      <c r="J68" s="34">
        <f t="shared" si="13"/>
        <v>29</v>
      </c>
      <c r="K68" s="34" t="str">
        <f t="shared" si="14"/>
        <v>Meri Pihelgas, Naida Pearson</v>
      </c>
      <c r="L68" s="34" t="str">
        <f t="shared" si="15"/>
        <v>CLOSED:The Grove Metrogaine (Foot)</v>
      </c>
    </row>
    <row r="69" spans="1:12" x14ac:dyDescent="0.25">
      <c r="A69" s="34">
        <f>Navlight!A69</f>
        <v>29</v>
      </c>
      <c r="B69" s="34" t="str">
        <f>Navlight!B69</f>
        <v>Naida Pearson</v>
      </c>
      <c r="C69" s="34" t="str">
        <f>Navlight!C69</f>
        <v>W</v>
      </c>
      <c r="D69" s="34" t="str">
        <f>Navlight!D69</f>
        <v>CLOSED:The Grove Metrogaine (Foot)</v>
      </c>
      <c r="E69" s="34" t="str">
        <f t="shared" si="8"/>
        <v/>
      </c>
      <c r="F69" s="34" t="str">
        <f t="shared" si="9"/>
        <v/>
      </c>
      <c r="G69" s="34" t="str">
        <f t="shared" si="10"/>
        <v/>
      </c>
      <c r="H69" s="34" t="str">
        <f t="shared" si="11"/>
        <v/>
      </c>
      <c r="I69" s="34" t="str">
        <f t="shared" si="12"/>
        <v/>
      </c>
      <c r="J69" s="34" t="str">
        <f t="shared" si="13"/>
        <v/>
      </c>
      <c r="K69" s="34" t="str">
        <f t="shared" si="14"/>
        <v/>
      </c>
      <c r="L69" s="34" t="str">
        <f t="shared" si="15"/>
        <v/>
      </c>
    </row>
    <row r="70" spans="1:12" x14ac:dyDescent="0.25">
      <c r="A70" s="34">
        <f>Navlight!A70</f>
        <v>30</v>
      </c>
      <c r="B70" s="34" t="str">
        <f>Navlight!B70</f>
        <v>Allan Miller</v>
      </c>
      <c r="C70" s="34" t="str">
        <f>Navlight!C70</f>
        <v>XSV,U</v>
      </c>
      <c r="D70" s="34" t="str">
        <f>Navlight!D70</f>
        <v>CLOSED:The Grove Metrogaine (Foot)</v>
      </c>
      <c r="E70" s="34" t="str">
        <f t="shared" si="8"/>
        <v>Allan Miller</v>
      </c>
      <c r="F70" s="34" t="str">
        <f t="shared" si="9"/>
        <v>Allan Miller, Pat Miller</v>
      </c>
      <c r="G70" s="34" t="str">
        <f t="shared" si="10"/>
        <v>Allan Miller, Pat Miller</v>
      </c>
      <c r="H70" s="34" t="str">
        <f t="shared" si="11"/>
        <v>Allan Miller, Pat Miller</v>
      </c>
      <c r="I70" s="34" t="str">
        <f t="shared" si="12"/>
        <v>Allan Miller, Pat Miller</v>
      </c>
      <c r="J70" s="34">
        <f t="shared" si="13"/>
        <v>30</v>
      </c>
      <c r="K70" s="34" t="str">
        <f t="shared" si="14"/>
        <v>Allan Miller, Pat Miller</v>
      </c>
      <c r="L70" s="34" t="str">
        <f t="shared" si="15"/>
        <v>CLOSED:The Grove Metrogaine (Foot)</v>
      </c>
    </row>
    <row r="71" spans="1:12" x14ac:dyDescent="0.25">
      <c r="A71" s="34">
        <f>Navlight!A71</f>
        <v>30</v>
      </c>
      <c r="B71" s="34" t="str">
        <f>Navlight!B71</f>
        <v>Pat Miller</v>
      </c>
      <c r="C71" s="34" t="str">
        <f>Navlight!C71</f>
        <v>XSV,U</v>
      </c>
      <c r="D71" s="34" t="str">
        <f>Navlight!D71</f>
        <v>CLOSED:The Grove Metrogaine (Foot)</v>
      </c>
      <c r="E71" s="34" t="str">
        <f t="shared" si="8"/>
        <v/>
      </c>
      <c r="F71" s="34" t="str">
        <f t="shared" si="9"/>
        <v/>
      </c>
      <c r="G71" s="34" t="str">
        <f t="shared" si="10"/>
        <v/>
      </c>
      <c r="H71" s="34" t="str">
        <f t="shared" si="11"/>
        <v/>
      </c>
      <c r="I71" s="34" t="str">
        <f t="shared" si="12"/>
        <v/>
      </c>
      <c r="J71" s="34" t="str">
        <f t="shared" si="13"/>
        <v/>
      </c>
      <c r="K71" s="34" t="str">
        <f t="shared" si="14"/>
        <v/>
      </c>
      <c r="L71" s="34" t="str">
        <f t="shared" si="15"/>
        <v/>
      </c>
    </row>
    <row r="72" spans="1:12" x14ac:dyDescent="0.25">
      <c r="A72" s="34">
        <f>Navlight!A72</f>
        <v>31</v>
      </c>
      <c r="B72" s="34" t="str">
        <f>Navlight!B72</f>
        <v>Helen Watts</v>
      </c>
      <c r="C72" s="34" t="str">
        <f>Navlight!C72</f>
        <v>WV</v>
      </c>
      <c r="D72" s="34" t="str">
        <f>Navlight!D72</f>
        <v>CLOSED:The Grove Metrogaine (Foot)</v>
      </c>
      <c r="E72" s="34" t="str">
        <f t="shared" si="8"/>
        <v>Helen Watts</v>
      </c>
      <c r="F72" s="34" t="str">
        <f t="shared" si="9"/>
        <v>Helen Watts, Sharon Rixon</v>
      </c>
      <c r="G72" s="34" t="str">
        <f t="shared" si="10"/>
        <v>Helen Watts, Sharon Rixon</v>
      </c>
      <c r="H72" s="34" t="str">
        <f t="shared" si="11"/>
        <v>Helen Watts, Sharon Rixon</v>
      </c>
      <c r="I72" s="34" t="str">
        <f t="shared" si="12"/>
        <v>Helen Watts, Sharon Rixon</v>
      </c>
      <c r="J72" s="34">
        <f t="shared" si="13"/>
        <v>31</v>
      </c>
      <c r="K72" s="34" t="str">
        <f t="shared" si="14"/>
        <v>Helen Watts, Sharon Rixon</v>
      </c>
      <c r="L72" s="34" t="str">
        <f t="shared" si="15"/>
        <v>CLOSED:The Grove Metrogaine (Foot)</v>
      </c>
    </row>
    <row r="73" spans="1:12" x14ac:dyDescent="0.25">
      <c r="A73" s="34">
        <f>Navlight!A73</f>
        <v>31</v>
      </c>
      <c r="B73" s="34" t="str">
        <f>Navlight!B73</f>
        <v>Sharon Rixon</v>
      </c>
      <c r="C73" s="34" t="str">
        <f>Navlight!C73</f>
        <v>WV</v>
      </c>
      <c r="D73" s="34" t="str">
        <f>Navlight!D73</f>
        <v>CLOSED:The Grove Metrogaine (Foot)</v>
      </c>
      <c r="E73" s="34" t="str">
        <f t="shared" si="8"/>
        <v/>
      </c>
      <c r="F73" s="34" t="str">
        <f t="shared" si="9"/>
        <v/>
      </c>
      <c r="G73" s="34" t="str">
        <f t="shared" si="10"/>
        <v/>
      </c>
      <c r="H73" s="34" t="str">
        <f t="shared" si="11"/>
        <v/>
      </c>
      <c r="I73" s="34" t="str">
        <f t="shared" si="12"/>
        <v/>
      </c>
      <c r="J73" s="34" t="str">
        <f t="shared" si="13"/>
        <v/>
      </c>
      <c r="K73" s="34" t="str">
        <f t="shared" si="14"/>
        <v/>
      </c>
      <c r="L73" s="34" t="str">
        <f t="shared" si="15"/>
        <v/>
      </c>
    </row>
    <row r="74" spans="1:12" x14ac:dyDescent="0.25">
      <c r="A74" s="34">
        <f>Navlight!A74</f>
        <v>32</v>
      </c>
      <c r="B74" s="34" t="str">
        <f>Navlight!B74</f>
        <v>Dirk Legenhausen</v>
      </c>
      <c r="C74" s="34" t="str">
        <f>Navlight!C74</f>
        <v>X,F</v>
      </c>
      <c r="D74" s="34" t="str">
        <f>Navlight!D74</f>
        <v>CLOSED:The Grove Metrogaine (Foot)</v>
      </c>
      <c r="E74" s="34" t="str">
        <f t="shared" si="8"/>
        <v>Dirk Legenhausen</v>
      </c>
      <c r="F74" s="34" t="str">
        <f t="shared" si="9"/>
        <v>Dirk Legenhausen, Lina Legenhausen</v>
      </c>
      <c r="G74" s="34" t="str">
        <f t="shared" si="10"/>
        <v>Dirk Legenhausen, Lina Legenhausen</v>
      </c>
      <c r="H74" s="34" t="str">
        <f t="shared" si="11"/>
        <v>Dirk Legenhausen, Lina Legenhausen</v>
      </c>
      <c r="I74" s="34" t="str">
        <f t="shared" si="12"/>
        <v>Dirk Legenhausen, Lina Legenhausen</v>
      </c>
      <c r="J74" s="34">
        <f t="shared" si="13"/>
        <v>32</v>
      </c>
      <c r="K74" s="34" t="str">
        <f t="shared" si="14"/>
        <v>Dirk Legenhausen, Lina Legenhausen</v>
      </c>
      <c r="L74" s="34" t="str">
        <f t="shared" si="15"/>
        <v>CLOSED:The Grove Metrogaine (Foot)</v>
      </c>
    </row>
    <row r="75" spans="1:12" x14ac:dyDescent="0.25">
      <c r="A75" s="34">
        <f>Navlight!A75</f>
        <v>32</v>
      </c>
      <c r="B75" s="34" t="str">
        <f>Navlight!B75</f>
        <v>Lina Legenhausen</v>
      </c>
      <c r="C75" s="34" t="str">
        <f>Navlight!C75</f>
        <v>X,F</v>
      </c>
      <c r="D75" s="34" t="str">
        <f>Navlight!D75</f>
        <v>CLOSED:The Grove Metrogaine (Foot)</v>
      </c>
      <c r="E75" s="34" t="str">
        <f t="shared" si="8"/>
        <v/>
      </c>
      <c r="F75" s="34" t="str">
        <f t="shared" si="9"/>
        <v/>
      </c>
      <c r="G75" s="34" t="str">
        <f t="shared" si="10"/>
        <v/>
      </c>
      <c r="H75" s="34" t="str">
        <f t="shared" si="11"/>
        <v/>
      </c>
      <c r="I75" s="34" t="str">
        <f t="shared" si="12"/>
        <v/>
      </c>
      <c r="J75" s="34" t="str">
        <f t="shared" si="13"/>
        <v/>
      </c>
      <c r="K75" s="34" t="str">
        <f t="shared" si="14"/>
        <v/>
      </c>
      <c r="L75" s="34" t="str">
        <f t="shared" si="15"/>
        <v/>
      </c>
    </row>
    <row r="76" spans="1:12" x14ac:dyDescent="0.25">
      <c r="A76" s="34">
        <f>Navlight!A76</f>
        <v>33</v>
      </c>
      <c r="B76" s="34" t="str">
        <f>Navlight!B76</f>
        <v>Lorri Cahill</v>
      </c>
      <c r="C76" s="34" t="str">
        <f>Navlight!C76</f>
        <v>XV</v>
      </c>
      <c r="D76" s="34" t="str">
        <f>Navlight!D76</f>
        <v>CLOSED:The Grove Metrogaine (Foot)</v>
      </c>
      <c r="E76" s="34" t="str">
        <f t="shared" si="8"/>
        <v>Lorri Cahill</v>
      </c>
      <c r="F76" s="34" t="str">
        <f t="shared" si="9"/>
        <v>Lorri Cahill, Peter Euinton</v>
      </c>
      <c r="G76" s="34" t="str">
        <f t="shared" si="10"/>
        <v>Lorri Cahill, Peter Euinton</v>
      </c>
      <c r="H76" s="34" t="str">
        <f t="shared" si="11"/>
        <v>Lorri Cahill, Peter Euinton</v>
      </c>
      <c r="I76" s="34" t="str">
        <f t="shared" si="12"/>
        <v>Lorri Cahill, Peter Euinton</v>
      </c>
      <c r="J76" s="34">
        <f t="shared" si="13"/>
        <v>33</v>
      </c>
      <c r="K76" s="34" t="str">
        <f t="shared" si="14"/>
        <v>Lorri Cahill, Peter Euinton</v>
      </c>
      <c r="L76" s="34" t="str">
        <f t="shared" si="15"/>
        <v>CLOSED:The Grove Metrogaine (Foot)</v>
      </c>
    </row>
    <row r="77" spans="1:12" x14ac:dyDescent="0.25">
      <c r="A77" s="34">
        <f>Navlight!A77</f>
        <v>33</v>
      </c>
      <c r="B77" s="34" t="str">
        <f>Navlight!B77</f>
        <v>Peter Euinton</v>
      </c>
      <c r="C77" s="34" t="str">
        <f>Navlight!C77</f>
        <v>XV</v>
      </c>
      <c r="D77" s="34" t="str">
        <f>Navlight!D77</f>
        <v>CLOSED:The Grove Metrogaine (Foot)</v>
      </c>
      <c r="E77" s="34" t="str">
        <f t="shared" si="8"/>
        <v/>
      </c>
      <c r="F77" s="34" t="str">
        <f t="shared" si="9"/>
        <v/>
      </c>
      <c r="G77" s="34" t="str">
        <f t="shared" si="10"/>
        <v/>
      </c>
      <c r="H77" s="34" t="str">
        <f t="shared" si="11"/>
        <v/>
      </c>
      <c r="I77" s="34" t="str">
        <f t="shared" si="12"/>
        <v/>
      </c>
      <c r="J77" s="34" t="str">
        <f t="shared" si="13"/>
        <v/>
      </c>
      <c r="K77" s="34" t="str">
        <f t="shared" si="14"/>
        <v/>
      </c>
      <c r="L77" s="34" t="str">
        <f t="shared" si="15"/>
        <v/>
      </c>
    </row>
    <row r="78" spans="1:12" x14ac:dyDescent="0.25">
      <c r="A78" s="34">
        <f>Navlight!A78</f>
        <v>34</v>
      </c>
      <c r="B78" s="34" t="str">
        <f>Navlight!B78</f>
        <v>Kath Hammond</v>
      </c>
      <c r="C78" s="34" t="str">
        <f>Navlight!C78</f>
        <v>W,F</v>
      </c>
      <c r="D78" s="34" t="str">
        <f>Navlight!D78</f>
        <v>CLOSED:The Grove Metrogaine (Foot)</v>
      </c>
      <c r="E78" s="34" t="str">
        <f t="shared" si="8"/>
        <v>Kath Hammond</v>
      </c>
      <c r="F78" s="34" t="str">
        <f t="shared" si="9"/>
        <v>Kath Hammond, Ash Starr</v>
      </c>
      <c r="G78" s="34" t="str">
        <f t="shared" si="10"/>
        <v>Kath Hammond, Ash Starr, Arlo Hammond</v>
      </c>
      <c r="H78" s="34" t="str">
        <f t="shared" si="11"/>
        <v>Kath Hammond, Ash Starr, Arlo Hammond</v>
      </c>
      <c r="I78" s="34" t="str">
        <f t="shared" si="12"/>
        <v>Kath Hammond, Ash Starr, Arlo Hammond</v>
      </c>
      <c r="J78" s="34">
        <f t="shared" si="13"/>
        <v>34</v>
      </c>
      <c r="K78" s="34" t="str">
        <f t="shared" si="14"/>
        <v>Kath Hammond, Ash Starr, Arlo Hammond</v>
      </c>
      <c r="L78" s="34" t="str">
        <f t="shared" si="15"/>
        <v>CLOSED:The Grove Metrogaine (Foot)</v>
      </c>
    </row>
    <row r="79" spans="1:12" x14ac:dyDescent="0.25">
      <c r="A79" s="34">
        <f>Navlight!A79</f>
        <v>34</v>
      </c>
      <c r="B79" s="34" t="str">
        <f>Navlight!B79</f>
        <v>Ash Starr</v>
      </c>
      <c r="C79" s="34" t="str">
        <f>Navlight!C79</f>
        <v>W,F</v>
      </c>
      <c r="D79" s="34" t="str">
        <f>Navlight!D79</f>
        <v>CLOSED:The Grove Metrogaine (Foot)</v>
      </c>
      <c r="E79" s="34" t="str">
        <f t="shared" si="8"/>
        <v/>
      </c>
      <c r="F79" s="34" t="str">
        <f t="shared" si="9"/>
        <v>, Arlo Hammond</v>
      </c>
      <c r="G79" s="34" t="str">
        <f t="shared" si="10"/>
        <v>, Arlo Hammond</v>
      </c>
      <c r="H79" s="34" t="str">
        <f t="shared" si="11"/>
        <v>, Arlo Hammond</v>
      </c>
      <c r="I79" s="34" t="str">
        <f t="shared" si="12"/>
        <v>, Arlo Hammond</v>
      </c>
      <c r="J79" s="34" t="str">
        <f t="shared" si="13"/>
        <v/>
      </c>
      <c r="K79" s="34" t="str">
        <f t="shared" si="14"/>
        <v/>
      </c>
      <c r="L79" s="34" t="str">
        <f t="shared" si="15"/>
        <v/>
      </c>
    </row>
    <row r="80" spans="1:12" x14ac:dyDescent="0.25">
      <c r="A80" s="34">
        <f>Navlight!A80</f>
        <v>34</v>
      </c>
      <c r="B80" s="34" t="str">
        <f>Navlight!B80</f>
        <v>Arlo Hammond</v>
      </c>
      <c r="C80" s="34" t="str">
        <f>Navlight!C80</f>
        <v>W,F</v>
      </c>
      <c r="D80" s="34" t="str">
        <f>Navlight!D80</f>
        <v>CLOSED:The Grove Metrogaine (Foot)</v>
      </c>
      <c r="E80" s="34" t="str">
        <f t="shared" si="8"/>
        <v/>
      </c>
      <c r="F80" s="34" t="str">
        <f t="shared" si="9"/>
        <v/>
      </c>
      <c r="G80" s="34" t="str">
        <f t="shared" si="10"/>
        <v/>
      </c>
      <c r="H80" s="34" t="str">
        <f t="shared" si="11"/>
        <v/>
      </c>
      <c r="I80" s="34" t="str">
        <f t="shared" si="12"/>
        <v/>
      </c>
      <c r="J80" s="34" t="str">
        <f t="shared" si="13"/>
        <v/>
      </c>
      <c r="K80" s="34" t="str">
        <f t="shared" si="14"/>
        <v/>
      </c>
      <c r="L80" s="34" t="str">
        <f t="shared" si="15"/>
        <v/>
      </c>
    </row>
    <row r="81" spans="1:12" x14ac:dyDescent="0.25">
      <c r="A81" s="34">
        <f>Navlight!A81</f>
        <v>35</v>
      </c>
      <c r="B81" s="34" t="str">
        <f>Navlight!B81</f>
        <v>Sue Wilson</v>
      </c>
      <c r="C81" s="34" t="str">
        <f>Navlight!C81</f>
        <v>WV</v>
      </c>
      <c r="D81" s="34" t="str">
        <f>Navlight!D81</f>
        <v>CLOSED:The Grove Metrogaine (Foot)</v>
      </c>
      <c r="E81" s="34" t="str">
        <f t="shared" si="8"/>
        <v>Sue Wilson</v>
      </c>
      <c r="F81" s="34" t="str">
        <f t="shared" si="9"/>
        <v>Sue Wilson, Kerry Murrell</v>
      </c>
      <c r="G81" s="34" t="str">
        <f t="shared" si="10"/>
        <v>Sue Wilson, Kerry Murrell</v>
      </c>
      <c r="H81" s="34" t="str">
        <f t="shared" si="11"/>
        <v>Sue Wilson, Kerry Murrell</v>
      </c>
      <c r="I81" s="34" t="str">
        <f t="shared" si="12"/>
        <v>Sue Wilson, Kerry Murrell</v>
      </c>
      <c r="J81" s="34">
        <f t="shared" si="13"/>
        <v>35</v>
      </c>
      <c r="K81" s="34" t="str">
        <f t="shared" si="14"/>
        <v>Sue Wilson, Kerry Murrell</v>
      </c>
      <c r="L81" s="34" t="str">
        <f t="shared" si="15"/>
        <v>CLOSED:The Grove Metrogaine (Foot)</v>
      </c>
    </row>
    <row r="82" spans="1:12" x14ac:dyDescent="0.25">
      <c r="A82" s="34">
        <f>Navlight!A82</f>
        <v>35</v>
      </c>
      <c r="B82" s="34" t="str">
        <f>Navlight!B82</f>
        <v>Kerry Murrell</v>
      </c>
      <c r="C82" s="34" t="str">
        <f>Navlight!C82</f>
        <v>WV</v>
      </c>
      <c r="D82" s="34" t="str">
        <f>Navlight!D82</f>
        <v>CLOSED:The Grove Metrogaine (Foot)</v>
      </c>
      <c r="E82" s="34" t="str">
        <f t="shared" si="8"/>
        <v/>
      </c>
      <c r="F82" s="34" t="str">
        <f t="shared" si="9"/>
        <v/>
      </c>
      <c r="G82" s="34" t="str">
        <f t="shared" si="10"/>
        <v/>
      </c>
      <c r="H82" s="34" t="str">
        <f t="shared" si="11"/>
        <v/>
      </c>
      <c r="I82" s="34" t="str">
        <f t="shared" si="12"/>
        <v/>
      </c>
      <c r="J82" s="34" t="str">
        <f t="shared" si="13"/>
        <v/>
      </c>
      <c r="K82" s="34" t="str">
        <f t="shared" si="14"/>
        <v/>
      </c>
      <c r="L82" s="34" t="str">
        <f t="shared" si="15"/>
        <v/>
      </c>
    </row>
    <row r="83" spans="1:12" x14ac:dyDescent="0.25">
      <c r="A83" s="34">
        <f>Navlight!A83</f>
        <v>36</v>
      </c>
      <c r="B83" s="34" t="str">
        <f>Navlight!B83</f>
        <v>Kathryn Morland</v>
      </c>
      <c r="C83" s="34" t="str">
        <f>Navlight!C83</f>
        <v>W</v>
      </c>
      <c r="D83" s="34" t="str">
        <f>Navlight!D83</f>
        <v>CLOSED:The Grove Metrogaine (Foot)</v>
      </c>
      <c r="E83" s="34" t="str">
        <f t="shared" si="8"/>
        <v>Kathryn Morland</v>
      </c>
      <c r="F83" s="34" t="str">
        <f t="shared" si="9"/>
        <v>Kathryn Morland, Shelley Bambrook</v>
      </c>
      <c r="G83" s="34" t="str">
        <f t="shared" si="10"/>
        <v>Kathryn Morland, Shelley Bambrook</v>
      </c>
      <c r="H83" s="34" t="str">
        <f t="shared" si="11"/>
        <v>Kathryn Morland, Shelley Bambrook</v>
      </c>
      <c r="I83" s="34" t="str">
        <f t="shared" si="12"/>
        <v>Kathryn Morland, Shelley Bambrook</v>
      </c>
      <c r="J83" s="34">
        <f t="shared" si="13"/>
        <v>36</v>
      </c>
      <c r="K83" s="34" t="str">
        <f t="shared" si="14"/>
        <v>Kathryn Morland, Shelley Bambrook</v>
      </c>
      <c r="L83" s="34" t="str">
        <f t="shared" si="15"/>
        <v>CLOSED:The Grove Metrogaine (Foot)</v>
      </c>
    </row>
    <row r="84" spans="1:12" x14ac:dyDescent="0.25">
      <c r="A84" s="34">
        <f>Navlight!A84</f>
        <v>36</v>
      </c>
      <c r="B84" s="34" t="str">
        <f>Navlight!B84</f>
        <v>Shelley Bambrook</v>
      </c>
      <c r="C84" s="34" t="str">
        <f>Navlight!C84</f>
        <v>W</v>
      </c>
      <c r="D84" s="34" t="str">
        <f>Navlight!D84</f>
        <v>CLOSED:The Grove Metrogaine (Foot)</v>
      </c>
      <c r="E84" s="34" t="str">
        <f t="shared" si="8"/>
        <v/>
      </c>
      <c r="F84" s="34" t="str">
        <f t="shared" si="9"/>
        <v/>
      </c>
      <c r="G84" s="34" t="str">
        <f t="shared" si="10"/>
        <v/>
      </c>
      <c r="H84" s="34" t="str">
        <f t="shared" si="11"/>
        <v/>
      </c>
      <c r="I84" s="34" t="str">
        <f t="shared" si="12"/>
        <v/>
      </c>
      <c r="J84" s="34" t="str">
        <f t="shared" si="13"/>
        <v/>
      </c>
      <c r="K84" s="34" t="str">
        <f t="shared" si="14"/>
        <v/>
      </c>
      <c r="L84" s="34" t="str">
        <f t="shared" si="15"/>
        <v/>
      </c>
    </row>
    <row r="85" spans="1:12" x14ac:dyDescent="0.25">
      <c r="A85" s="34">
        <f>Navlight!A85</f>
        <v>37</v>
      </c>
      <c r="B85" s="34" t="str">
        <f>Navlight!B85</f>
        <v>Lauren Jackson</v>
      </c>
      <c r="C85" s="34" t="str">
        <f>Navlight!C85</f>
        <v>W</v>
      </c>
      <c r="D85" s="34" t="str">
        <f>Navlight!D85</f>
        <v>CLOSED:The Grove Metrogaine (Foot)</v>
      </c>
      <c r="E85" s="34" t="str">
        <f t="shared" si="8"/>
        <v>Lauren Jackson</v>
      </c>
      <c r="F85" s="34" t="str">
        <f t="shared" si="9"/>
        <v>Lauren Jackson, Andrea Jackson</v>
      </c>
      <c r="G85" s="34" t="str">
        <f t="shared" si="10"/>
        <v>Lauren Jackson, Andrea Jackson</v>
      </c>
      <c r="H85" s="34" t="str">
        <f t="shared" si="11"/>
        <v>Lauren Jackson, Andrea Jackson</v>
      </c>
      <c r="I85" s="34" t="str">
        <f t="shared" si="12"/>
        <v>Lauren Jackson, Andrea Jackson</v>
      </c>
      <c r="J85" s="34">
        <f t="shared" si="13"/>
        <v>37</v>
      </c>
      <c r="K85" s="34" t="str">
        <f t="shared" si="14"/>
        <v>Lauren Jackson, Andrea Jackson</v>
      </c>
      <c r="L85" s="34" t="str">
        <f t="shared" si="15"/>
        <v>CLOSED:The Grove Metrogaine (Foot)</v>
      </c>
    </row>
    <row r="86" spans="1:12" x14ac:dyDescent="0.25">
      <c r="A86" s="34">
        <f>Navlight!A86</f>
        <v>37</v>
      </c>
      <c r="B86" s="34" t="str">
        <f>Navlight!B86</f>
        <v>Andrea Jackson</v>
      </c>
      <c r="C86" s="34" t="str">
        <f>Navlight!C86</f>
        <v>W</v>
      </c>
      <c r="D86" s="34" t="str">
        <f>Navlight!D86</f>
        <v>CLOSED:The Grove Metrogaine (Foot)</v>
      </c>
      <c r="E86" s="34" t="str">
        <f t="shared" si="8"/>
        <v/>
      </c>
      <c r="F86" s="34" t="str">
        <f t="shared" si="9"/>
        <v/>
      </c>
      <c r="G86" s="34" t="str">
        <f t="shared" si="10"/>
        <v/>
      </c>
      <c r="H86" s="34" t="str">
        <f t="shared" si="11"/>
        <v/>
      </c>
      <c r="I86" s="34" t="str">
        <f t="shared" si="12"/>
        <v/>
      </c>
      <c r="J86" s="34" t="str">
        <f t="shared" si="13"/>
        <v/>
      </c>
      <c r="K86" s="34" t="str">
        <f t="shared" si="14"/>
        <v/>
      </c>
      <c r="L86" s="34" t="str">
        <f t="shared" si="15"/>
        <v/>
      </c>
    </row>
    <row r="87" spans="1:12" x14ac:dyDescent="0.25">
      <c r="A87" s="34">
        <f>Navlight!A87</f>
        <v>38</v>
      </c>
      <c r="B87" s="34" t="str">
        <f>Navlight!B87</f>
        <v>William Ramirez</v>
      </c>
      <c r="C87" s="34" t="str">
        <f>Navlight!C87</f>
        <v>X,N</v>
      </c>
      <c r="D87" s="34" t="str">
        <f>Navlight!D87</f>
        <v>CLOSED:The Grove Metrogaine (Foot)</v>
      </c>
      <c r="E87" s="34" t="str">
        <f t="shared" si="8"/>
        <v>William Ramirez</v>
      </c>
      <c r="F87" s="34" t="str">
        <f t="shared" si="9"/>
        <v>William Ramirez, John Lisle</v>
      </c>
      <c r="G87" s="34" t="str">
        <f t="shared" si="10"/>
        <v>William Ramirez, John Lisle, Maddy Lisle</v>
      </c>
      <c r="H87" s="34" t="str">
        <f t="shared" si="11"/>
        <v>William Ramirez, John Lisle, Maddy Lisle</v>
      </c>
      <c r="I87" s="34" t="str">
        <f t="shared" si="12"/>
        <v>William Ramirez, John Lisle, Maddy Lisle</v>
      </c>
      <c r="J87" s="34">
        <f t="shared" si="13"/>
        <v>38</v>
      </c>
      <c r="K87" s="34" t="str">
        <f t="shared" si="14"/>
        <v>William Ramirez, John Lisle, Maddy Lisle</v>
      </c>
      <c r="L87" s="34" t="str">
        <f t="shared" si="15"/>
        <v>CLOSED:The Grove Metrogaine (Foot)</v>
      </c>
    </row>
    <row r="88" spans="1:12" x14ac:dyDescent="0.25">
      <c r="A88" s="34">
        <f>Navlight!A88</f>
        <v>38</v>
      </c>
      <c r="B88" s="34" t="str">
        <f>Navlight!B88</f>
        <v>John Lisle</v>
      </c>
      <c r="C88" s="34" t="str">
        <f>Navlight!C88</f>
        <v>X,N</v>
      </c>
      <c r="D88" s="34" t="str">
        <f>Navlight!D88</f>
        <v>CLOSED:The Grove Metrogaine (Foot)</v>
      </c>
      <c r="E88" s="34" t="str">
        <f t="shared" si="8"/>
        <v/>
      </c>
      <c r="F88" s="34" t="str">
        <f t="shared" si="9"/>
        <v>, Maddy Lisle</v>
      </c>
      <c r="G88" s="34" t="str">
        <f t="shared" si="10"/>
        <v>, Maddy Lisle</v>
      </c>
      <c r="H88" s="34" t="str">
        <f t="shared" si="11"/>
        <v>, Maddy Lisle</v>
      </c>
      <c r="I88" s="34" t="str">
        <f t="shared" si="12"/>
        <v>, Maddy Lisle</v>
      </c>
      <c r="J88" s="34" t="str">
        <f t="shared" si="13"/>
        <v/>
      </c>
      <c r="K88" s="34" t="str">
        <f t="shared" si="14"/>
        <v/>
      </c>
      <c r="L88" s="34" t="str">
        <f t="shared" si="15"/>
        <v/>
      </c>
    </row>
    <row r="89" spans="1:12" x14ac:dyDescent="0.25">
      <c r="A89" s="34">
        <f>Navlight!A89</f>
        <v>38</v>
      </c>
      <c r="B89" s="34" t="str">
        <f>Navlight!B89</f>
        <v>Maddy Lisle</v>
      </c>
      <c r="C89" s="34" t="str">
        <f>Navlight!C89</f>
        <v>X,N</v>
      </c>
      <c r="D89" s="34" t="str">
        <f>Navlight!D89</f>
        <v>CLOSED:The Grove Metrogaine (Foot)</v>
      </c>
      <c r="E89" s="34" t="str">
        <f t="shared" si="8"/>
        <v/>
      </c>
      <c r="F89" s="34" t="str">
        <f t="shared" si="9"/>
        <v/>
      </c>
      <c r="G89" s="34" t="str">
        <f t="shared" si="10"/>
        <v/>
      </c>
      <c r="H89" s="34" t="str">
        <f t="shared" si="11"/>
        <v/>
      </c>
      <c r="I89" s="34" t="str">
        <f t="shared" si="12"/>
        <v/>
      </c>
      <c r="J89" s="34" t="str">
        <f t="shared" si="13"/>
        <v/>
      </c>
      <c r="K89" s="34" t="str">
        <f t="shared" si="14"/>
        <v/>
      </c>
      <c r="L89" s="34" t="str">
        <f t="shared" si="15"/>
        <v/>
      </c>
    </row>
    <row r="90" spans="1:12" x14ac:dyDescent="0.25">
      <c r="A90" s="34">
        <f>Navlight!A90</f>
        <v>39</v>
      </c>
      <c r="B90" s="34" t="str">
        <f>Navlight!B90</f>
        <v>Jarmila McKenzie</v>
      </c>
      <c r="C90" s="34" t="str">
        <f>Navlight!C90</f>
        <v>XV</v>
      </c>
      <c r="D90" s="34" t="str">
        <f>Navlight!D90</f>
        <v>CLOSED:The Grove Metrogaine (Foot)</v>
      </c>
      <c r="E90" s="34" t="str">
        <f t="shared" si="8"/>
        <v>Jarmila McKenzie</v>
      </c>
      <c r="F90" s="34" t="str">
        <f t="shared" si="9"/>
        <v>Jarmila McKenzie, David McKenzie</v>
      </c>
      <c r="G90" s="34" t="str">
        <f t="shared" si="10"/>
        <v>Jarmila McKenzie, David McKenzie</v>
      </c>
      <c r="H90" s="34" t="str">
        <f t="shared" si="11"/>
        <v>Jarmila McKenzie, David McKenzie</v>
      </c>
      <c r="I90" s="34" t="str">
        <f t="shared" si="12"/>
        <v>Jarmila McKenzie, David McKenzie</v>
      </c>
      <c r="J90" s="34">
        <f t="shared" si="13"/>
        <v>39</v>
      </c>
      <c r="K90" s="34" t="str">
        <f t="shared" si="14"/>
        <v>Jarmila McKenzie, David McKenzie</v>
      </c>
      <c r="L90" s="34" t="str">
        <f t="shared" si="15"/>
        <v>CLOSED:The Grove Metrogaine (Foot)</v>
      </c>
    </row>
    <row r="91" spans="1:12" x14ac:dyDescent="0.25">
      <c r="A91" s="34">
        <f>Navlight!A91</f>
        <v>39</v>
      </c>
      <c r="B91" s="34" t="str">
        <f>Navlight!B91</f>
        <v>David McKenzie</v>
      </c>
      <c r="C91" s="34" t="str">
        <f>Navlight!C91</f>
        <v>XV</v>
      </c>
      <c r="D91" s="34" t="str">
        <f>Navlight!D91</f>
        <v>CLOSED:The Grove Metrogaine (Foot)</v>
      </c>
      <c r="E91" s="34" t="str">
        <f t="shared" si="8"/>
        <v/>
      </c>
      <c r="F91" s="34" t="str">
        <f t="shared" si="9"/>
        <v/>
      </c>
      <c r="G91" s="34" t="str">
        <f t="shared" si="10"/>
        <v/>
      </c>
      <c r="H91" s="34" t="str">
        <f t="shared" si="11"/>
        <v/>
      </c>
      <c r="I91" s="34" t="str">
        <f t="shared" si="12"/>
        <v/>
      </c>
      <c r="J91" s="34" t="str">
        <f t="shared" si="13"/>
        <v/>
      </c>
      <c r="K91" s="34" t="str">
        <f t="shared" si="14"/>
        <v/>
      </c>
      <c r="L91" s="34" t="str">
        <f t="shared" si="15"/>
        <v/>
      </c>
    </row>
    <row r="92" spans="1:12" x14ac:dyDescent="0.25">
      <c r="A92" s="34">
        <f>Navlight!A92</f>
        <v>40</v>
      </c>
      <c r="B92" s="34" t="str">
        <f>Navlight!B92</f>
        <v>Craig Locke</v>
      </c>
      <c r="C92" s="34" t="str">
        <f>Navlight!C92</f>
        <v>X</v>
      </c>
      <c r="D92" s="34" t="str">
        <f>Navlight!D92</f>
        <v>CLOSED:The Grove Metrogaine (Foot)</v>
      </c>
      <c r="E92" s="34" t="str">
        <f t="shared" si="8"/>
        <v>Craig Locke</v>
      </c>
      <c r="F92" s="34" t="str">
        <f t="shared" si="9"/>
        <v>Craig Locke, Stacey Bassett</v>
      </c>
      <c r="G92" s="34" t="str">
        <f t="shared" si="10"/>
        <v>Craig Locke, Stacey Bassett</v>
      </c>
      <c r="H92" s="34" t="str">
        <f t="shared" si="11"/>
        <v>Craig Locke, Stacey Bassett</v>
      </c>
      <c r="I92" s="34" t="str">
        <f t="shared" si="12"/>
        <v>Craig Locke, Stacey Bassett</v>
      </c>
      <c r="J92" s="34">
        <f t="shared" si="13"/>
        <v>40</v>
      </c>
      <c r="K92" s="34" t="str">
        <f t="shared" si="14"/>
        <v>Craig Locke, Stacey Bassett</v>
      </c>
      <c r="L92" s="34" t="str">
        <f t="shared" si="15"/>
        <v>CLOSED:The Grove Metrogaine (Foot)</v>
      </c>
    </row>
    <row r="93" spans="1:12" x14ac:dyDescent="0.25">
      <c r="A93" s="34">
        <f>Navlight!A93</f>
        <v>40</v>
      </c>
      <c r="B93" s="34" t="str">
        <f>Navlight!B93</f>
        <v>Stacey Bassett</v>
      </c>
      <c r="C93" s="34" t="str">
        <f>Navlight!C93</f>
        <v>X</v>
      </c>
      <c r="D93" s="34" t="str">
        <f>Navlight!D93</f>
        <v>CLOSED:The Grove Metrogaine (Foot)</v>
      </c>
      <c r="E93" s="34" t="str">
        <f t="shared" si="8"/>
        <v/>
      </c>
      <c r="F93" s="34" t="str">
        <f t="shared" si="9"/>
        <v/>
      </c>
      <c r="G93" s="34" t="str">
        <f t="shared" si="10"/>
        <v/>
      </c>
      <c r="H93" s="34" t="str">
        <f t="shared" si="11"/>
        <v/>
      </c>
      <c r="I93" s="34" t="str">
        <f t="shared" si="12"/>
        <v/>
      </c>
      <c r="J93" s="34" t="str">
        <f t="shared" si="13"/>
        <v/>
      </c>
      <c r="K93" s="34" t="str">
        <f t="shared" si="14"/>
        <v/>
      </c>
      <c r="L93" s="34" t="str">
        <f t="shared" si="15"/>
        <v/>
      </c>
    </row>
    <row r="94" spans="1:12" x14ac:dyDescent="0.25">
      <c r="A94" s="34">
        <f>Navlight!A94</f>
        <v>41</v>
      </c>
      <c r="B94" s="34" t="str">
        <f>Navlight!B94</f>
        <v>Kerrilee Haines</v>
      </c>
      <c r="C94" s="34" t="str">
        <f>Navlight!C94</f>
        <v>WV</v>
      </c>
      <c r="D94" s="34" t="str">
        <f>Navlight!D94</f>
        <v>CLOSED:The Grove Metrogaine (Foot)</v>
      </c>
      <c r="E94" s="34" t="str">
        <f t="shared" si="8"/>
        <v>Kerrilee Haines</v>
      </c>
      <c r="F94" s="34" t="str">
        <f t="shared" si="9"/>
        <v>Kerrilee Haines, Erica Naughtin</v>
      </c>
      <c r="G94" s="34" t="str">
        <f t="shared" si="10"/>
        <v>Kerrilee Haines, Erica Naughtin</v>
      </c>
      <c r="H94" s="34" t="str">
        <f t="shared" si="11"/>
        <v>Kerrilee Haines, Erica Naughtin</v>
      </c>
      <c r="I94" s="34" t="str">
        <f t="shared" si="12"/>
        <v>Kerrilee Haines, Erica Naughtin</v>
      </c>
      <c r="J94" s="34">
        <f t="shared" si="13"/>
        <v>41</v>
      </c>
      <c r="K94" s="34" t="str">
        <f t="shared" si="14"/>
        <v>Kerrilee Haines, Erica Naughtin</v>
      </c>
      <c r="L94" s="34" t="str">
        <f t="shared" si="15"/>
        <v>CLOSED:The Grove Metrogaine (Foot)</v>
      </c>
    </row>
    <row r="95" spans="1:12" x14ac:dyDescent="0.25">
      <c r="A95" s="34">
        <f>Navlight!A95</f>
        <v>41</v>
      </c>
      <c r="B95" s="34" t="str">
        <f>Navlight!B95</f>
        <v>Erica Naughtin</v>
      </c>
      <c r="C95" s="34" t="str">
        <f>Navlight!C95</f>
        <v>WV</v>
      </c>
      <c r="D95" s="34" t="str">
        <f>Navlight!D95</f>
        <v>CLOSED:The Grove Metrogaine (Foot)</v>
      </c>
      <c r="E95" s="34" t="str">
        <f t="shared" si="8"/>
        <v/>
      </c>
      <c r="F95" s="34" t="str">
        <f t="shared" si="9"/>
        <v/>
      </c>
      <c r="G95" s="34" t="str">
        <f t="shared" si="10"/>
        <v/>
      </c>
      <c r="H95" s="34" t="str">
        <f t="shared" si="11"/>
        <v/>
      </c>
      <c r="I95" s="34" t="str">
        <f t="shared" si="12"/>
        <v/>
      </c>
      <c r="J95" s="34" t="str">
        <f t="shared" si="13"/>
        <v/>
      </c>
      <c r="K95" s="34" t="str">
        <f t="shared" si="14"/>
        <v/>
      </c>
      <c r="L95" s="34" t="str">
        <f t="shared" si="15"/>
        <v/>
      </c>
    </row>
    <row r="96" spans="1:12" x14ac:dyDescent="0.25">
      <c r="A96" s="34">
        <f>Navlight!A96</f>
        <v>42</v>
      </c>
      <c r="B96" s="34" t="str">
        <f>Navlight!B96</f>
        <v>James Robertson</v>
      </c>
      <c r="C96" s="34" t="str">
        <f>Navlight!C96</f>
        <v>X</v>
      </c>
      <c r="D96" s="34" t="str">
        <f>Navlight!D96</f>
        <v>CLOSED:The Grove Metrogaine (Foot)</v>
      </c>
      <c r="E96" s="34" t="str">
        <f t="shared" si="8"/>
        <v>James Robertson</v>
      </c>
      <c r="F96" s="34" t="str">
        <f t="shared" si="9"/>
        <v>James Robertson, Jayne Sales</v>
      </c>
      <c r="G96" s="34" t="str">
        <f t="shared" si="10"/>
        <v>James Robertson, Jayne Sales</v>
      </c>
      <c r="H96" s="34" t="str">
        <f t="shared" si="11"/>
        <v>James Robertson, Jayne Sales</v>
      </c>
      <c r="I96" s="34" t="str">
        <f t="shared" si="12"/>
        <v>James Robertson, Jayne Sales</v>
      </c>
      <c r="J96" s="34">
        <f t="shared" si="13"/>
        <v>42</v>
      </c>
      <c r="K96" s="34" t="str">
        <f t="shared" si="14"/>
        <v>James Robertson, Jayne Sales</v>
      </c>
      <c r="L96" s="34" t="str">
        <f t="shared" si="15"/>
        <v>CLOSED:The Grove Metrogaine (Foot)</v>
      </c>
    </row>
    <row r="97" spans="1:12" x14ac:dyDescent="0.25">
      <c r="A97" s="34">
        <f>Navlight!A97</f>
        <v>42</v>
      </c>
      <c r="B97" s="34" t="str">
        <f>Navlight!B97</f>
        <v>Jayne Sales</v>
      </c>
      <c r="C97" s="34" t="str">
        <f>Navlight!C97</f>
        <v>X</v>
      </c>
      <c r="D97" s="34" t="str">
        <f>Navlight!D97</f>
        <v>CLOSED:The Grove Metrogaine (Foot)</v>
      </c>
      <c r="E97" s="34" t="str">
        <f t="shared" si="8"/>
        <v/>
      </c>
      <c r="F97" s="34" t="str">
        <f t="shared" si="9"/>
        <v/>
      </c>
      <c r="G97" s="34" t="str">
        <f t="shared" si="10"/>
        <v/>
      </c>
      <c r="H97" s="34" t="str">
        <f t="shared" si="11"/>
        <v/>
      </c>
      <c r="I97" s="34" t="str">
        <f t="shared" si="12"/>
        <v/>
      </c>
      <c r="J97" s="34" t="str">
        <f t="shared" si="13"/>
        <v/>
      </c>
      <c r="K97" s="34" t="str">
        <f t="shared" si="14"/>
        <v/>
      </c>
      <c r="L97" s="34" t="str">
        <f t="shared" si="15"/>
        <v/>
      </c>
    </row>
    <row r="98" spans="1:12" x14ac:dyDescent="0.25">
      <c r="A98" s="34">
        <f>Navlight!A98</f>
        <v>43</v>
      </c>
      <c r="B98" s="34" t="str">
        <f>Navlight!B98</f>
        <v>Katherine Turner</v>
      </c>
      <c r="C98" s="34" t="str">
        <f>Navlight!C98</f>
        <v>W</v>
      </c>
      <c r="D98" s="34" t="str">
        <f>Navlight!D98</f>
        <v>CLOSED:The Grove Metrogaine (Foot)</v>
      </c>
      <c r="E98" s="34" t="str">
        <f t="shared" si="8"/>
        <v>Katherine Turner</v>
      </c>
      <c r="F98" s="34" t="str">
        <f t="shared" si="9"/>
        <v>Katherine Turner, Tanya Blake</v>
      </c>
      <c r="G98" s="34" t="str">
        <f t="shared" si="10"/>
        <v>Katherine Turner, Tanya Blake</v>
      </c>
      <c r="H98" s="34" t="str">
        <f t="shared" si="11"/>
        <v>Katherine Turner, Tanya Blake</v>
      </c>
      <c r="I98" s="34" t="str">
        <f t="shared" si="12"/>
        <v>Katherine Turner, Tanya Blake</v>
      </c>
      <c r="J98" s="34">
        <f t="shared" si="13"/>
        <v>43</v>
      </c>
      <c r="K98" s="34" t="str">
        <f t="shared" si="14"/>
        <v>Katherine Turner, Tanya Blake</v>
      </c>
      <c r="L98" s="34" t="str">
        <f t="shared" si="15"/>
        <v>CLOSED:The Grove Metrogaine (Foot)</v>
      </c>
    </row>
    <row r="99" spans="1:12" x14ac:dyDescent="0.25">
      <c r="A99" s="34">
        <f>Navlight!A99</f>
        <v>43</v>
      </c>
      <c r="B99" s="34" t="str">
        <f>Navlight!B99</f>
        <v>Tanya Blake</v>
      </c>
      <c r="C99" s="34" t="str">
        <f>Navlight!C99</f>
        <v>W</v>
      </c>
      <c r="D99" s="34" t="str">
        <f>Navlight!D99</f>
        <v>CLOSED:The Grove Metrogaine (Foot)</v>
      </c>
      <c r="E99" s="34" t="str">
        <f t="shared" si="8"/>
        <v/>
      </c>
      <c r="F99" s="34" t="str">
        <f t="shared" si="9"/>
        <v/>
      </c>
      <c r="G99" s="34" t="str">
        <f t="shared" si="10"/>
        <v/>
      </c>
      <c r="H99" s="34" t="str">
        <f t="shared" si="11"/>
        <v/>
      </c>
      <c r="I99" s="34" t="str">
        <f t="shared" si="12"/>
        <v/>
      </c>
      <c r="J99" s="34" t="str">
        <f t="shared" si="13"/>
        <v/>
      </c>
      <c r="K99" s="34" t="str">
        <f t="shared" si="14"/>
        <v/>
      </c>
      <c r="L99" s="34" t="str">
        <f t="shared" si="15"/>
        <v/>
      </c>
    </row>
    <row r="100" spans="1:12" x14ac:dyDescent="0.25">
      <c r="A100" s="34">
        <f>Navlight!A100</f>
        <v>44</v>
      </c>
      <c r="B100" s="34" t="str">
        <f>Navlight!B100</f>
        <v>Ronelle Richards</v>
      </c>
      <c r="C100" s="34" t="str">
        <f>Navlight!C100</f>
        <v>X</v>
      </c>
      <c r="D100" s="34" t="str">
        <f>Navlight!D100</f>
        <v>CLOSED:The Grove Metrogaine (Foot)</v>
      </c>
      <c r="E100" s="34" t="str">
        <f t="shared" si="8"/>
        <v>Ronelle Richards</v>
      </c>
      <c r="F100" s="34" t="str">
        <f t="shared" si="9"/>
        <v>Ronelle Richards, Gareth Drusko</v>
      </c>
      <c r="G100" s="34" t="str">
        <f t="shared" si="10"/>
        <v>Ronelle Richards, Gareth Drusko, Lachlan Richards</v>
      </c>
      <c r="H100" s="34" t="str">
        <f t="shared" si="11"/>
        <v>Ronelle Richards, Gareth Drusko, Lachlan Richards, Ros Richards</v>
      </c>
      <c r="I100" s="34" t="str">
        <f t="shared" si="12"/>
        <v>Ronelle Richards, Gareth Drusko, Lachlan Richards, Ros Richards, Steve Richards</v>
      </c>
      <c r="J100" s="34">
        <f t="shared" si="13"/>
        <v>44</v>
      </c>
      <c r="K100" s="34" t="str">
        <f t="shared" si="14"/>
        <v>Ronelle Richards, Gareth Drusko, Lachlan Richards, Ros Richards, Steve Richards</v>
      </c>
      <c r="L100" s="34" t="str">
        <f t="shared" si="15"/>
        <v>CLOSED:The Grove Metrogaine (Foot)</v>
      </c>
    </row>
    <row r="101" spans="1:12" x14ac:dyDescent="0.25">
      <c r="A101" s="34">
        <f>Navlight!A101</f>
        <v>44</v>
      </c>
      <c r="B101" s="34" t="str">
        <f>Navlight!B101</f>
        <v>Gareth Drusko</v>
      </c>
      <c r="C101" s="34" t="str">
        <f>Navlight!C101</f>
        <v>X</v>
      </c>
      <c r="D101" s="34" t="str">
        <f>Navlight!D101</f>
        <v>CLOSED:The Grove Metrogaine (Foot)</v>
      </c>
      <c r="E101" s="34" t="str">
        <f t="shared" si="8"/>
        <v/>
      </c>
      <c r="F101" s="34" t="str">
        <f t="shared" si="9"/>
        <v>, Lachlan Richards</v>
      </c>
      <c r="G101" s="34" t="str">
        <f t="shared" si="10"/>
        <v>, Lachlan Richards, Ros Richards</v>
      </c>
      <c r="H101" s="34" t="str">
        <f t="shared" si="11"/>
        <v>, Lachlan Richards, Ros Richards, Steve Richards</v>
      </c>
      <c r="I101" s="34" t="str">
        <f t="shared" si="12"/>
        <v>, Lachlan Richards, Ros Richards, Steve Richards</v>
      </c>
      <c r="J101" s="34" t="str">
        <f t="shared" si="13"/>
        <v/>
      </c>
      <c r="K101" s="34" t="str">
        <f t="shared" si="14"/>
        <v/>
      </c>
      <c r="L101" s="34" t="str">
        <f t="shared" si="15"/>
        <v/>
      </c>
    </row>
    <row r="102" spans="1:12" x14ac:dyDescent="0.25">
      <c r="A102" s="34">
        <f>Navlight!A102</f>
        <v>44</v>
      </c>
      <c r="B102" s="34" t="str">
        <f>Navlight!B102</f>
        <v>Lachlan Richards</v>
      </c>
      <c r="C102" s="34" t="str">
        <f>Navlight!C102</f>
        <v>X</v>
      </c>
      <c r="D102" s="34" t="str">
        <f>Navlight!D102</f>
        <v>CLOSED:The Grove Metrogaine (Foot)</v>
      </c>
      <c r="E102" s="34" t="str">
        <f t="shared" si="8"/>
        <v/>
      </c>
      <c r="F102" s="34" t="str">
        <f t="shared" si="9"/>
        <v>, Ros Richards</v>
      </c>
      <c r="G102" s="34" t="str">
        <f t="shared" si="10"/>
        <v>, Ros Richards, Steve Richards</v>
      </c>
      <c r="H102" s="34" t="str">
        <f t="shared" si="11"/>
        <v>, Ros Richards, Steve Richards</v>
      </c>
      <c r="I102" s="34" t="str">
        <f t="shared" si="12"/>
        <v>, Ros Richards, Steve Richards</v>
      </c>
      <c r="J102" s="34" t="str">
        <f t="shared" si="13"/>
        <v/>
      </c>
      <c r="K102" s="34" t="str">
        <f t="shared" si="14"/>
        <v/>
      </c>
      <c r="L102" s="34" t="str">
        <f t="shared" si="15"/>
        <v/>
      </c>
    </row>
    <row r="103" spans="1:12" x14ac:dyDescent="0.25">
      <c r="A103" s="34">
        <f>Navlight!A103</f>
        <v>44</v>
      </c>
      <c r="B103" s="34" t="str">
        <f>Navlight!B103</f>
        <v>Ros Richards</v>
      </c>
      <c r="C103" s="34" t="str">
        <f>Navlight!C103</f>
        <v>X,N</v>
      </c>
      <c r="D103" s="34" t="str">
        <f>Navlight!D103</f>
        <v>CLOSED:The Grove Metrogaine (Foot)</v>
      </c>
      <c r="E103" s="34" t="str">
        <f t="shared" si="8"/>
        <v/>
      </c>
      <c r="F103" s="34" t="str">
        <f t="shared" si="9"/>
        <v>, Steve Richards</v>
      </c>
      <c r="G103" s="34" t="str">
        <f t="shared" si="10"/>
        <v>, Steve Richards</v>
      </c>
      <c r="H103" s="34" t="str">
        <f t="shared" si="11"/>
        <v>, Steve Richards</v>
      </c>
      <c r="I103" s="34" t="str">
        <f t="shared" si="12"/>
        <v>, Steve Richards</v>
      </c>
      <c r="J103" s="34" t="str">
        <f t="shared" si="13"/>
        <v/>
      </c>
      <c r="K103" s="34" t="str">
        <f t="shared" si="14"/>
        <v/>
      </c>
      <c r="L103" s="34" t="str">
        <f t="shared" si="15"/>
        <v/>
      </c>
    </row>
    <row r="104" spans="1:12" x14ac:dyDescent="0.25">
      <c r="A104" s="34">
        <f>Navlight!A104</f>
        <v>44</v>
      </c>
      <c r="B104" s="34" t="str">
        <f>Navlight!B104</f>
        <v>Steve Richards</v>
      </c>
      <c r="C104" s="34" t="str">
        <f>Navlight!C104</f>
        <v>X,N</v>
      </c>
      <c r="D104" s="34" t="str">
        <f>Navlight!D104</f>
        <v>CLOSED:The Grove Metrogaine (Foot)</v>
      </c>
      <c r="E104" s="34" t="str">
        <f t="shared" si="8"/>
        <v/>
      </c>
      <c r="F104" s="34" t="str">
        <f t="shared" si="9"/>
        <v/>
      </c>
      <c r="G104" s="34" t="str">
        <f t="shared" si="10"/>
        <v/>
      </c>
      <c r="H104" s="34" t="str">
        <f t="shared" si="11"/>
        <v/>
      </c>
      <c r="I104" s="34" t="str">
        <f t="shared" si="12"/>
        <v/>
      </c>
      <c r="J104" s="34" t="str">
        <f t="shared" si="13"/>
        <v/>
      </c>
      <c r="K104" s="34" t="str">
        <f t="shared" si="14"/>
        <v/>
      </c>
      <c r="L104" s="34" t="str">
        <f t="shared" si="15"/>
        <v/>
      </c>
    </row>
    <row r="105" spans="1:12" x14ac:dyDescent="0.25">
      <c r="A105" s="34">
        <f>Navlight!A105</f>
        <v>45</v>
      </c>
      <c r="B105" s="34" t="str">
        <f>Navlight!B105</f>
        <v>Ainslie Cummins</v>
      </c>
      <c r="C105" s="34" t="str">
        <f>Navlight!C105</f>
        <v>WV</v>
      </c>
      <c r="D105" s="34" t="str">
        <f>Navlight!D105</f>
        <v>CLOSED:The Grove Metrogaine (Foot)</v>
      </c>
      <c r="E105" s="34" t="str">
        <f t="shared" si="8"/>
        <v>Ainslie Cummins</v>
      </c>
      <c r="F105" s="34" t="str">
        <f t="shared" si="9"/>
        <v>Ainslie Cummins, Claire Martin</v>
      </c>
      <c r="G105" s="34" t="str">
        <f t="shared" si="10"/>
        <v>Ainslie Cummins, Claire Martin, Robynn Daley</v>
      </c>
      <c r="H105" s="34" t="str">
        <f t="shared" si="11"/>
        <v>Ainslie Cummins, Claire Martin, Robynn Daley</v>
      </c>
      <c r="I105" s="34" t="str">
        <f t="shared" si="12"/>
        <v>Ainslie Cummins, Claire Martin, Robynn Daley</v>
      </c>
      <c r="J105" s="34">
        <f t="shared" si="13"/>
        <v>45</v>
      </c>
      <c r="K105" s="34" t="str">
        <f t="shared" si="14"/>
        <v>Ainslie Cummins, Claire Martin, Robynn Daley</v>
      </c>
      <c r="L105" s="34" t="str">
        <f t="shared" si="15"/>
        <v>CLOSED:The Grove Metrogaine (Foot)</v>
      </c>
    </row>
    <row r="106" spans="1:12" x14ac:dyDescent="0.25">
      <c r="A106" s="34">
        <f>Navlight!A106</f>
        <v>45</v>
      </c>
      <c r="B106" s="34" t="str">
        <f>Navlight!B106</f>
        <v>Claire Martin</v>
      </c>
      <c r="C106" s="34" t="str">
        <f>Navlight!C106</f>
        <v>WV</v>
      </c>
      <c r="D106" s="34" t="str">
        <f>Navlight!D106</f>
        <v>CLOSED:The Grove Metrogaine (Foot)</v>
      </c>
      <c r="E106" s="34" t="str">
        <f t="shared" si="8"/>
        <v/>
      </c>
      <c r="F106" s="34" t="str">
        <f t="shared" si="9"/>
        <v>, Robynn Daley</v>
      </c>
      <c r="G106" s="34" t="str">
        <f t="shared" si="10"/>
        <v>, Robynn Daley</v>
      </c>
      <c r="H106" s="34" t="str">
        <f t="shared" si="11"/>
        <v>, Robynn Daley</v>
      </c>
      <c r="I106" s="34" t="str">
        <f t="shared" si="12"/>
        <v>, Robynn Daley</v>
      </c>
      <c r="J106" s="34" t="str">
        <f t="shared" si="13"/>
        <v/>
      </c>
      <c r="K106" s="34" t="str">
        <f t="shared" si="14"/>
        <v/>
      </c>
      <c r="L106" s="34" t="str">
        <f t="shared" si="15"/>
        <v/>
      </c>
    </row>
    <row r="107" spans="1:12" x14ac:dyDescent="0.25">
      <c r="A107" s="34">
        <f>Navlight!A107</f>
        <v>45</v>
      </c>
      <c r="B107" s="34" t="str">
        <f>Navlight!B107</f>
        <v>Robynn Daley</v>
      </c>
      <c r="C107" s="34" t="str">
        <f>Navlight!C107</f>
        <v>WV</v>
      </c>
      <c r="D107" s="34" t="str">
        <f>Navlight!D107</f>
        <v>CLOSED:The Grove Metrogaine (Foot)</v>
      </c>
      <c r="E107" s="34" t="str">
        <f t="shared" si="8"/>
        <v/>
      </c>
      <c r="F107" s="34" t="str">
        <f t="shared" si="9"/>
        <v/>
      </c>
      <c r="G107" s="34" t="str">
        <f t="shared" si="10"/>
        <v/>
      </c>
      <c r="H107" s="34" t="str">
        <f t="shared" si="11"/>
        <v/>
      </c>
      <c r="I107" s="34" t="str">
        <f t="shared" si="12"/>
        <v/>
      </c>
      <c r="J107" s="34" t="str">
        <f t="shared" si="13"/>
        <v/>
      </c>
      <c r="K107" s="34" t="str">
        <f t="shared" si="14"/>
        <v/>
      </c>
      <c r="L107" s="34" t="str">
        <f t="shared" si="15"/>
        <v/>
      </c>
    </row>
    <row r="108" spans="1:12" x14ac:dyDescent="0.25">
      <c r="A108" s="34">
        <f>Navlight!A108</f>
        <v>46</v>
      </c>
      <c r="B108" s="34" t="str">
        <f>Navlight!B108</f>
        <v>Linden Young</v>
      </c>
      <c r="C108" s="34" t="str">
        <f>Navlight!C108</f>
        <v>WSV</v>
      </c>
      <c r="D108" s="34" t="str">
        <f>Navlight!D108</f>
        <v>CLOSED:The Grove Metrogaine (Foot)</v>
      </c>
      <c r="E108" s="34" t="str">
        <f t="shared" si="8"/>
        <v>Linden Young</v>
      </c>
      <c r="F108" s="34" t="str">
        <f t="shared" si="9"/>
        <v>Linden Young, Lynda McMahon</v>
      </c>
      <c r="G108" s="34" t="str">
        <f t="shared" si="10"/>
        <v>Linden Young, Lynda McMahon, Elna Estcourt</v>
      </c>
      <c r="H108" s="34" t="str">
        <f t="shared" si="11"/>
        <v>Linden Young, Lynda McMahon, Elna Estcourt</v>
      </c>
      <c r="I108" s="34" t="str">
        <f t="shared" si="12"/>
        <v>Linden Young, Lynda McMahon, Elna Estcourt</v>
      </c>
      <c r="J108" s="34">
        <f t="shared" si="13"/>
        <v>46</v>
      </c>
      <c r="K108" s="34" t="str">
        <f t="shared" si="14"/>
        <v>Linden Young, Lynda McMahon, Elna Estcourt</v>
      </c>
      <c r="L108" s="34" t="str">
        <f t="shared" si="15"/>
        <v>CLOSED:The Grove Metrogaine (Foot)</v>
      </c>
    </row>
    <row r="109" spans="1:12" x14ac:dyDescent="0.25">
      <c r="A109" s="34">
        <f>Navlight!A109</f>
        <v>46</v>
      </c>
      <c r="B109" s="34" t="str">
        <f>Navlight!B109</f>
        <v>Lynda McMahon</v>
      </c>
      <c r="C109" s="34" t="str">
        <f>Navlight!C109</f>
        <v>WSV</v>
      </c>
      <c r="D109" s="34" t="str">
        <f>Navlight!D109</f>
        <v>CLOSED:The Grove Metrogaine (Foot)</v>
      </c>
      <c r="E109" s="34" t="str">
        <f t="shared" si="8"/>
        <v/>
      </c>
      <c r="F109" s="34" t="str">
        <f t="shared" si="9"/>
        <v>, Elna Estcourt</v>
      </c>
      <c r="G109" s="34" t="str">
        <f t="shared" si="10"/>
        <v>, Elna Estcourt</v>
      </c>
      <c r="H109" s="34" t="str">
        <f t="shared" si="11"/>
        <v>, Elna Estcourt</v>
      </c>
      <c r="I109" s="34" t="str">
        <f t="shared" si="12"/>
        <v>, Elna Estcourt</v>
      </c>
      <c r="J109" s="34" t="str">
        <f t="shared" si="13"/>
        <v/>
      </c>
      <c r="K109" s="34" t="str">
        <f t="shared" si="14"/>
        <v/>
      </c>
      <c r="L109" s="34" t="str">
        <f t="shared" si="15"/>
        <v/>
      </c>
    </row>
    <row r="110" spans="1:12" x14ac:dyDescent="0.25">
      <c r="A110" s="34">
        <f>Navlight!A110</f>
        <v>46</v>
      </c>
      <c r="B110" s="34" t="str">
        <f>Navlight!B110</f>
        <v>Elna Estcourt</v>
      </c>
      <c r="C110" s="34" t="str">
        <f>Navlight!C110</f>
        <v>WSV</v>
      </c>
      <c r="D110" s="34" t="str">
        <f>Navlight!D110</f>
        <v>CLOSED:The Grove Metrogaine (Foot)</v>
      </c>
      <c r="E110" s="34" t="str">
        <f t="shared" si="8"/>
        <v/>
      </c>
      <c r="F110" s="34" t="str">
        <f t="shared" si="9"/>
        <v/>
      </c>
      <c r="G110" s="34" t="str">
        <f t="shared" si="10"/>
        <v/>
      </c>
      <c r="H110" s="34" t="str">
        <f t="shared" si="11"/>
        <v/>
      </c>
      <c r="I110" s="34" t="str">
        <f t="shared" si="12"/>
        <v/>
      </c>
      <c r="J110" s="34" t="str">
        <f t="shared" si="13"/>
        <v/>
      </c>
      <c r="K110" s="34" t="str">
        <f t="shared" si="14"/>
        <v/>
      </c>
      <c r="L110" s="34" t="str">
        <f t="shared" si="15"/>
        <v/>
      </c>
    </row>
    <row r="111" spans="1:12" x14ac:dyDescent="0.25">
      <c r="A111" s="34">
        <f>Navlight!A111</f>
        <v>47</v>
      </c>
      <c r="B111" s="34" t="str">
        <f>Navlight!B111</f>
        <v>Edward Kus</v>
      </c>
      <c r="C111" s="34" t="str">
        <f>Navlight!C111</f>
        <v>X</v>
      </c>
      <c r="D111" s="34" t="str">
        <f>Navlight!D111</f>
        <v>CLOSED:The Grove Metrogaine (Foot)</v>
      </c>
      <c r="E111" s="34" t="str">
        <f t="shared" si="8"/>
        <v>Edward Kus</v>
      </c>
      <c r="F111" s="34" t="str">
        <f t="shared" si="9"/>
        <v>Edward Kus, Alice McAvoy</v>
      </c>
      <c r="G111" s="34" t="str">
        <f t="shared" si="10"/>
        <v>Edward Kus, Alice McAvoy</v>
      </c>
      <c r="H111" s="34" t="str">
        <f t="shared" si="11"/>
        <v>Edward Kus, Alice McAvoy</v>
      </c>
      <c r="I111" s="34" t="str">
        <f t="shared" si="12"/>
        <v>Edward Kus, Alice McAvoy</v>
      </c>
      <c r="J111" s="34">
        <f t="shared" si="13"/>
        <v>47</v>
      </c>
      <c r="K111" s="34" t="str">
        <f t="shared" si="14"/>
        <v>Edward Kus, Alice McAvoy</v>
      </c>
      <c r="L111" s="34" t="str">
        <f t="shared" si="15"/>
        <v>CLOSED:The Grove Metrogaine (Foot)</v>
      </c>
    </row>
    <row r="112" spans="1:12" x14ac:dyDescent="0.25">
      <c r="A112" s="34">
        <f>Navlight!A112</f>
        <v>47</v>
      </c>
      <c r="B112" s="34" t="str">
        <f>Navlight!B112</f>
        <v>Alice McAvoy</v>
      </c>
      <c r="C112" s="34" t="str">
        <f>Navlight!C112</f>
        <v>X</v>
      </c>
      <c r="D112" s="34" t="str">
        <f>Navlight!D112</f>
        <v>CLOSED:The Grove Metrogaine (Foot)</v>
      </c>
      <c r="E112" s="34" t="str">
        <f t="shared" si="8"/>
        <v/>
      </c>
      <c r="F112" s="34" t="str">
        <f t="shared" si="9"/>
        <v/>
      </c>
      <c r="G112" s="34" t="str">
        <f t="shared" si="10"/>
        <v/>
      </c>
      <c r="H112" s="34" t="str">
        <f t="shared" si="11"/>
        <v/>
      </c>
      <c r="I112" s="34" t="str">
        <f t="shared" si="12"/>
        <v/>
      </c>
      <c r="J112" s="34" t="str">
        <f t="shared" si="13"/>
        <v/>
      </c>
      <c r="K112" s="34" t="str">
        <f t="shared" si="14"/>
        <v/>
      </c>
      <c r="L112" s="34" t="str">
        <f t="shared" si="15"/>
        <v/>
      </c>
    </row>
    <row r="113" spans="1:12" x14ac:dyDescent="0.25">
      <c r="A113" s="34">
        <f>Navlight!A113</f>
        <v>48</v>
      </c>
      <c r="B113" s="34" t="str">
        <f>Navlight!B113</f>
        <v>Geoff Heard</v>
      </c>
      <c r="C113" s="34" t="str">
        <f>Navlight!C113</f>
        <v>M</v>
      </c>
      <c r="D113" s="34" t="str">
        <f>Navlight!D113</f>
        <v>CLOSED:The Grove Metrogaine (Foot)</v>
      </c>
      <c r="E113" s="34" t="str">
        <f t="shared" si="8"/>
        <v>Geoff Heard</v>
      </c>
      <c r="F113" s="34" t="str">
        <f t="shared" si="9"/>
        <v>Geoff Heard, Joe Romo</v>
      </c>
      <c r="G113" s="34" t="str">
        <f t="shared" si="10"/>
        <v>Geoff Heard, Joe Romo</v>
      </c>
      <c r="H113" s="34" t="str">
        <f t="shared" si="11"/>
        <v>Geoff Heard, Joe Romo</v>
      </c>
      <c r="I113" s="34" t="str">
        <f t="shared" si="12"/>
        <v>Geoff Heard, Joe Romo</v>
      </c>
      <c r="J113" s="34">
        <f t="shared" si="13"/>
        <v>48</v>
      </c>
      <c r="K113" s="34" t="str">
        <f t="shared" si="14"/>
        <v>Geoff Heard, Joe Romo</v>
      </c>
      <c r="L113" s="34" t="str">
        <f t="shared" si="15"/>
        <v>CLOSED:The Grove Metrogaine (Foot)</v>
      </c>
    </row>
    <row r="114" spans="1:12" x14ac:dyDescent="0.25">
      <c r="A114" s="34">
        <f>Navlight!A114</f>
        <v>48</v>
      </c>
      <c r="B114" s="34" t="str">
        <f>Navlight!B114</f>
        <v>Joe Romo</v>
      </c>
      <c r="C114" s="34" t="str">
        <f>Navlight!C114</f>
        <v>M</v>
      </c>
      <c r="D114" s="34" t="str">
        <f>Navlight!D114</f>
        <v>CLOSED:The Grove Metrogaine (Foot)</v>
      </c>
      <c r="E114" s="34" t="str">
        <f t="shared" si="8"/>
        <v/>
      </c>
      <c r="F114" s="34" t="str">
        <f t="shared" si="9"/>
        <v/>
      </c>
      <c r="G114" s="34" t="str">
        <f t="shared" si="10"/>
        <v/>
      </c>
      <c r="H114" s="34" t="str">
        <f t="shared" si="11"/>
        <v/>
      </c>
      <c r="I114" s="34" t="str">
        <f t="shared" si="12"/>
        <v/>
      </c>
      <c r="J114" s="34" t="str">
        <f t="shared" si="13"/>
        <v/>
      </c>
      <c r="K114" s="34" t="str">
        <f t="shared" si="14"/>
        <v/>
      </c>
      <c r="L114" s="34" t="str">
        <f t="shared" si="15"/>
        <v/>
      </c>
    </row>
    <row r="115" spans="1:12" x14ac:dyDescent="0.25">
      <c r="A115" s="34">
        <f>Navlight!A115</f>
        <v>49</v>
      </c>
      <c r="B115" s="34" t="str">
        <f>Navlight!B115</f>
        <v>Phil Giddings</v>
      </c>
      <c r="C115" s="34" t="str">
        <f>Navlight!C115</f>
        <v>MV</v>
      </c>
      <c r="D115" s="34" t="str">
        <f>Navlight!D115</f>
        <v>CLOSED:The Grove Metrogaine (Foot)</v>
      </c>
      <c r="E115" s="34" t="str">
        <f t="shared" si="8"/>
        <v>Phil Giddings</v>
      </c>
      <c r="F115" s="34" t="str">
        <f t="shared" si="9"/>
        <v>Phil Giddings, Andrew Hunter</v>
      </c>
      <c r="G115" s="34" t="str">
        <f t="shared" si="10"/>
        <v>Phil Giddings, Andrew Hunter</v>
      </c>
      <c r="H115" s="34" t="str">
        <f t="shared" si="11"/>
        <v>Phil Giddings, Andrew Hunter</v>
      </c>
      <c r="I115" s="34" t="str">
        <f t="shared" si="12"/>
        <v>Phil Giddings, Andrew Hunter</v>
      </c>
      <c r="J115" s="34">
        <f t="shared" si="13"/>
        <v>49</v>
      </c>
      <c r="K115" s="34" t="str">
        <f t="shared" si="14"/>
        <v>Phil Giddings, Andrew Hunter</v>
      </c>
      <c r="L115" s="34" t="str">
        <f t="shared" si="15"/>
        <v>CLOSED:The Grove Metrogaine (Foot)</v>
      </c>
    </row>
    <row r="116" spans="1:12" x14ac:dyDescent="0.25">
      <c r="A116" s="34">
        <f>Navlight!A116</f>
        <v>49</v>
      </c>
      <c r="B116" s="34" t="str">
        <f>Navlight!B116</f>
        <v>Andrew Hunter</v>
      </c>
      <c r="C116" s="34" t="str">
        <f>Navlight!C116</f>
        <v>MV</v>
      </c>
      <c r="D116" s="34" t="str">
        <f>Navlight!D116</f>
        <v>CLOSED:The Grove Metrogaine (Foot)</v>
      </c>
      <c r="E116" s="34" t="str">
        <f t="shared" si="8"/>
        <v/>
      </c>
      <c r="F116" s="34" t="str">
        <f t="shared" si="9"/>
        <v/>
      </c>
      <c r="G116" s="34" t="str">
        <f t="shared" si="10"/>
        <v/>
      </c>
      <c r="H116" s="34" t="str">
        <f t="shared" si="11"/>
        <v/>
      </c>
      <c r="I116" s="34" t="str">
        <f t="shared" si="12"/>
        <v/>
      </c>
      <c r="J116" s="34" t="str">
        <f t="shared" si="13"/>
        <v/>
      </c>
      <c r="K116" s="34" t="str">
        <f t="shared" si="14"/>
        <v/>
      </c>
      <c r="L116" s="34" t="str">
        <f t="shared" si="15"/>
        <v/>
      </c>
    </row>
    <row r="117" spans="1:12" x14ac:dyDescent="0.25">
      <c r="A117" s="34">
        <f>Navlight!A117</f>
        <v>50</v>
      </c>
      <c r="B117" s="34" t="str">
        <f>Navlight!B117</f>
        <v>Monica Raphael</v>
      </c>
      <c r="C117" s="34" t="str">
        <f>Navlight!C117</f>
        <v>WV</v>
      </c>
      <c r="D117" s="34" t="str">
        <f>Navlight!D117</f>
        <v>CLOSED:The Grove Metrogaine (Foot)</v>
      </c>
      <c r="E117" s="34" t="str">
        <f t="shared" si="8"/>
        <v>Monica Raphael</v>
      </c>
      <c r="F117" s="34" t="str">
        <f t="shared" si="9"/>
        <v>Monica Raphael, Sue Robinson</v>
      </c>
      <c r="G117" s="34" t="str">
        <f t="shared" si="10"/>
        <v>Monica Raphael, Sue Robinson</v>
      </c>
      <c r="H117" s="34" t="str">
        <f t="shared" si="11"/>
        <v>Monica Raphael, Sue Robinson</v>
      </c>
      <c r="I117" s="34" t="str">
        <f t="shared" si="12"/>
        <v>Monica Raphael, Sue Robinson</v>
      </c>
      <c r="J117" s="34">
        <f t="shared" si="13"/>
        <v>50</v>
      </c>
      <c r="K117" s="34" t="str">
        <f t="shared" si="14"/>
        <v>Monica Raphael, Sue Robinson</v>
      </c>
      <c r="L117" s="34" t="str">
        <f t="shared" si="15"/>
        <v>CLOSED:The Grove Metrogaine (Foot)</v>
      </c>
    </row>
    <row r="118" spans="1:12" x14ac:dyDescent="0.25">
      <c r="A118" s="34">
        <f>Navlight!A118</f>
        <v>50</v>
      </c>
      <c r="B118" s="34" t="str">
        <f>Navlight!B118</f>
        <v>Sue Robinson</v>
      </c>
      <c r="C118" s="34" t="str">
        <f>Navlight!C118</f>
        <v>WV</v>
      </c>
      <c r="D118" s="34" t="str">
        <f>Navlight!D118</f>
        <v>CLOSED:The Grove Metrogaine (Foot)</v>
      </c>
      <c r="E118" s="34" t="str">
        <f t="shared" si="8"/>
        <v/>
      </c>
      <c r="F118" s="34" t="str">
        <f t="shared" si="9"/>
        <v/>
      </c>
      <c r="G118" s="34" t="str">
        <f t="shared" si="10"/>
        <v/>
      </c>
      <c r="H118" s="34" t="str">
        <f t="shared" si="11"/>
        <v/>
      </c>
      <c r="I118" s="34" t="str">
        <f t="shared" si="12"/>
        <v/>
      </c>
      <c r="J118" s="34" t="str">
        <f t="shared" si="13"/>
        <v/>
      </c>
      <c r="K118" s="34" t="str">
        <f t="shared" si="14"/>
        <v/>
      </c>
      <c r="L118" s="34" t="str">
        <f t="shared" si="15"/>
        <v/>
      </c>
    </row>
    <row r="119" spans="1:12" x14ac:dyDescent="0.25">
      <c r="A119" s="34">
        <f>Navlight!A119</f>
        <v>51</v>
      </c>
      <c r="B119" s="34" t="str">
        <f>Navlight!B119</f>
        <v>James Farnell</v>
      </c>
      <c r="C119" s="34" t="str">
        <f>Navlight!C119</f>
        <v>X</v>
      </c>
      <c r="D119" s="34" t="str">
        <f>Navlight!D119</f>
        <v>CLOSED:The Grove Metrogaine (Foot)</v>
      </c>
      <c r="E119" s="34" t="str">
        <f t="shared" si="8"/>
        <v>James Farnell</v>
      </c>
      <c r="F119" s="34" t="str">
        <f t="shared" si="9"/>
        <v>James Farnell, Hannah Mcinnes</v>
      </c>
      <c r="G119" s="34" t="str">
        <f t="shared" si="10"/>
        <v>James Farnell, Hannah Mcinnes, Lucie James</v>
      </c>
      <c r="H119" s="34" t="str">
        <f t="shared" si="11"/>
        <v>James Farnell, Hannah Mcinnes, Lucie James, Jake Kahane</v>
      </c>
      <c r="I119" s="34" t="str">
        <f t="shared" si="12"/>
        <v>James Farnell, Hannah Mcinnes, Lucie James, Jake Kahane</v>
      </c>
      <c r="J119" s="34">
        <f t="shared" si="13"/>
        <v>51</v>
      </c>
      <c r="K119" s="34" t="str">
        <f t="shared" si="14"/>
        <v>James Farnell, Hannah Mcinnes, Lucie James, Jake Kahane</v>
      </c>
      <c r="L119" s="34" t="str">
        <f t="shared" si="15"/>
        <v>CLOSED:The Grove Metrogaine (Foot)</v>
      </c>
    </row>
    <row r="120" spans="1:12" x14ac:dyDescent="0.25">
      <c r="A120" s="34">
        <f>Navlight!A120</f>
        <v>51</v>
      </c>
      <c r="B120" s="34" t="str">
        <f>Navlight!B120</f>
        <v>Hannah Mcinnes</v>
      </c>
      <c r="C120" s="34" t="str">
        <f>Navlight!C120</f>
        <v>X</v>
      </c>
      <c r="D120" s="34" t="str">
        <f>Navlight!D120</f>
        <v>CLOSED:The Grove Metrogaine (Foot)</v>
      </c>
      <c r="E120" s="34" t="str">
        <f t="shared" si="8"/>
        <v/>
      </c>
      <c r="F120" s="34" t="str">
        <f t="shared" si="9"/>
        <v>, Lucie James</v>
      </c>
      <c r="G120" s="34" t="str">
        <f t="shared" si="10"/>
        <v>, Lucie James, Jake Kahane</v>
      </c>
      <c r="H120" s="34" t="str">
        <f t="shared" si="11"/>
        <v>, Lucie James, Jake Kahane</v>
      </c>
      <c r="I120" s="34" t="str">
        <f t="shared" si="12"/>
        <v>, Lucie James, Jake Kahane</v>
      </c>
      <c r="J120" s="34" t="str">
        <f t="shared" si="13"/>
        <v/>
      </c>
      <c r="K120" s="34" t="str">
        <f t="shared" si="14"/>
        <v/>
      </c>
      <c r="L120" s="34" t="str">
        <f t="shared" si="15"/>
        <v/>
      </c>
    </row>
    <row r="121" spans="1:12" x14ac:dyDescent="0.25">
      <c r="A121" s="34">
        <f>Navlight!A121</f>
        <v>51</v>
      </c>
      <c r="B121" s="34" t="str">
        <f>Navlight!B121</f>
        <v>Lucie James</v>
      </c>
      <c r="C121" s="34" t="str">
        <f>Navlight!C121</f>
        <v>X</v>
      </c>
      <c r="D121" s="34" t="str">
        <f>Navlight!D121</f>
        <v>CLOSED:The Grove Metrogaine (Foot)</v>
      </c>
      <c r="E121" s="34" t="str">
        <f t="shared" si="8"/>
        <v/>
      </c>
      <c r="F121" s="34" t="str">
        <f t="shared" si="9"/>
        <v>, Jake Kahane</v>
      </c>
      <c r="G121" s="34" t="str">
        <f t="shared" si="10"/>
        <v>, Jake Kahane</v>
      </c>
      <c r="H121" s="34" t="str">
        <f t="shared" si="11"/>
        <v>, Jake Kahane</v>
      </c>
      <c r="I121" s="34" t="str">
        <f t="shared" si="12"/>
        <v>, Jake Kahane</v>
      </c>
      <c r="J121" s="34" t="str">
        <f t="shared" si="13"/>
        <v/>
      </c>
      <c r="K121" s="34" t="str">
        <f t="shared" si="14"/>
        <v/>
      </c>
      <c r="L121" s="34" t="str">
        <f t="shared" si="15"/>
        <v/>
      </c>
    </row>
    <row r="122" spans="1:12" x14ac:dyDescent="0.25">
      <c r="A122" s="34">
        <f>Navlight!A122</f>
        <v>51</v>
      </c>
      <c r="B122" s="34" t="str">
        <f>Navlight!B122</f>
        <v>Jake Kahane</v>
      </c>
      <c r="C122" s="34" t="str">
        <f>Navlight!C122</f>
        <v>X</v>
      </c>
      <c r="D122" s="34" t="str">
        <f>Navlight!D122</f>
        <v>CLOSED:The Grove Metrogaine (Foot)</v>
      </c>
      <c r="E122" s="34" t="str">
        <f t="shared" si="8"/>
        <v/>
      </c>
      <c r="F122" s="34" t="str">
        <f t="shared" si="9"/>
        <v/>
      </c>
      <c r="G122" s="34" t="str">
        <f t="shared" si="10"/>
        <v/>
      </c>
      <c r="H122" s="34" t="str">
        <f t="shared" si="11"/>
        <v/>
      </c>
      <c r="I122" s="34" t="str">
        <f t="shared" si="12"/>
        <v/>
      </c>
      <c r="J122" s="34" t="str">
        <f t="shared" si="13"/>
        <v/>
      </c>
      <c r="K122" s="34" t="str">
        <f t="shared" si="14"/>
        <v/>
      </c>
      <c r="L122" s="34" t="str">
        <f t="shared" si="15"/>
        <v/>
      </c>
    </row>
    <row r="123" spans="1:12" x14ac:dyDescent="0.25">
      <c r="A123" s="34">
        <f>Navlight!A123</f>
        <v>52</v>
      </c>
      <c r="B123" s="34" t="str">
        <f>Navlight!B123</f>
        <v>Julie Le Guen</v>
      </c>
      <c r="C123" s="34" t="str">
        <f>Navlight!C123</f>
        <v>WSV</v>
      </c>
      <c r="D123" s="34" t="str">
        <f>Navlight!D123</f>
        <v>CLOSED:The Grove Metrogaine (Foot)</v>
      </c>
      <c r="E123" s="34" t="str">
        <f t="shared" si="8"/>
        <v>Julie Le Guen</v>
      </c>
      <c r="F123" s="34" t="str">
        <f t="shared" si="9"/>
        <v>Julie Le Guen, Robyn James</v>
      </c>
      <c r="G123" s="34" t="str">
        <f t="shared" si="10"/>
        <v>Julie Le Guen, Robyn James</v>
      </c>
      <c r="H123" s="34" t="str">
        <f t="shared" si="11"/>
        <v>Julie Le Guen, Robyn James</v>
      </c>
      <c r="I123" s="34" t="str">
        <f t="shared" si="12"/>
        <v>Julie Le Guen, Robyn James</v>
      </c>
      <c r="J123" s="34">
        <f t="shared" si="13"/>
        <v>52</v>
      </c>
      <c r="K123" s="34" t="str">
        <f t="shared" si="14"/>
        <v>Julie Le Guen, Robyn James</v>
      </c>
      <c r="L123" s="34" t="str">
        <f t="shared" si="15"/>
        <v>CLOSED:The Grove Metrogaine (Foot)</v>
      </c>
    </row>
    <row r="124" spans="1:12" x14ac:dyDescent="0.25">
      <c r="A124" s="34">
        <f>Navlight!A124</f>
        <v>52</v>
      </c>
      <c r="B124" s="34" t="str">
        <f>Navlight!B124</f>
        <v>Robyn James</v>
      </c>
      <c r="C124" s="34" t="str">
        <f>Navlight!C124</f>
        <v>WSV</v>
      </c>
      <c r="D124" s="34" t="str">
        <f>Navlight!D124</f>
        <v>CLOSED:The Grove Metrogaine (Foot)</v>
      </c>
      <c r="E124" s="34" t="str">
        <f t="shared" si="8"/>
        <v/>
      </c>
      <c r="F124" s="34" t="str">
        <f t="shared" si="9"/>
        <v/>
      </c>
      <c r="G124" s="34" t="str">
        <f t="shared" si="10"/>
        <v/>
      </c>
      <c r="H124" s="34" t="str">
        <f t="shared" si="11"/>
        <v/>
      </c>
      <c r="I124" s="34" t="str">
        <f t="shared" si="12"/>
        <v/>
      </c>
      <c r="J124" s="34" t="str">
        <f t="shared" si="13"/>
        <v/>
      </c>
      <c r="K124" s="34" t="str">
        <f t="shared" si="14"/>
        <v/>
      </c>
      <c r="L124" s="34" t="str">
        <f t="shared" si="15"/>
        <v/>
      </c>
    </row>
    <row r="125" spans="1:12" x14ac:dyDescent="0.25">
      <c r="A125" s="34">
        <f>Navlight!A125</f>
        <v>53</v>
      </c>
      <c r="B125" s="34" t="str">
        <f>Navlight!B125</f>
        <v>Kate Gavens</v>
      </c>
      <c r="C125" s="34" t="str">
        <f>Navlight!C125</f>
        <v>X,F</v>
      </c>
      <c r="D125" s="34" t="str">
        <f>Navlight!D125</f>
        <v>CLOSED:The Grove Metrogaine (Foot)</v>
      </c>
      <c r="E125" s="34" t="str">
        <f t="shared" si="8"/>
        <v>Kate Gavens</v>
      </c>
      <c r="F125" s="34" t="str">
        <f t="shared" si="9"/>
        <v>Kate Gavens, Tom Lothian</v>
      </c>
      <c r="G125" s="34" t="str">
        <f t="shared" si="10"/>
        <v>Kate Gavens, Tom Lothian, Sam Lothian</v>
      </c>
      <c r="H125" s="34" t="str">
        <f t="shared" si="11"/>
        <v>Kate Gavens, Tom Lothian, Sam Lothian, Emma Lothian</v>
      </c>
      <c r="I125" s="34" t="str">
        <f t="shared" si="12"/>
        <v>Kate Gavens, Tom Lothian, Sam Lothian, Emma Lothian</v>
      </c>
      <c r="J125" s="34">
        <f t="shared" si="13"/>
        <v>53</v>
      </c>
      <c r="K125" s="34" t="str">
        <f t="shared" si="14"/>
        <v>Kate Gavens, Tom Lothian, Sam Lothian, Emma Lothian</v>
      </c>
      <c r="L125" s="34" t="str">
        <f t="shared" si="15"/>
        <v>CLOSED:The Grove Metrogaine (Foot)</v>
      </c>
    </row>
    <row r="126" spans="1:12" x14ac:dyDescent="0.25">
      <c r="A126" s="34">
        <f>Navlight!A126</f>
        <v>53</v>
      </c>
      <c r="B126" s="34" t="str">
        <f>Navlight!B126</f>
        <v>Tom Lothian</v>
      </c>
      <c r="C126" s="34" t="str">
        <f>Navlight!C126</f>
        <v>X,F</v>
      </c>
      <c r="D126" s="34" t="str">
        <f>Navlight!D126</f>
        <v>CLOSED:The Grove Metrogaine (Foot)</v>
      </c>
      <c r="E126" s="34" t="str">
        <f t="shared" si="8"/>
        <v/>
      </c>
      <c r="F126" s="34" t="str">
        <f t="shared" si="9"/>
        <v>, Sam Lothian</v>
      </c>
      <c r="G126" s="34" t="str">
        <f t="shared" si="10"/>
        <v>, Sam Lothian, Emma Lothian</v>
      </c>
      <c r="H126" s="34" t="str">
        <f t="shared" si="11"/>
        <v>, Sam Lothian, Emma Lothian</v>
      </c>
      <c r="I126" s="34" t="str">
        <f t="shared" si="12"/>
        <v>, Sam Lothian, Emma Lothian</v>
      </c>
      <c r="J126" s="34" t="str">
        <f t="shared" si="13"/>
        <v/>
      </c>
      <c r="K126" s="34" t="str">
        <f t="shared" si="14"/>
        <v/>
      </c>
      <c r="L126" s="34" t="str">
        <f t="shared" si="15"/>
        <v/>
      </c>
    </row>
    <row r="127" spans="1:12" x14ac:dyDescent="0.25">
      <c r="A127" s="34">
        <f>Navlight!A127</f>
        <v>53</v>
      </c>
      <c r="B127" s="34" t="str">
        <f>Navlight!B127</f>
        <v>Sam Lothian</v>
      </c>
      <c r="C127" s="34" t="str">
        <f>Navlight!C127</f>
        <v>X,F</v>
      </c>
      <c r="D127" s="34" t="str">
        <f>Navlight!D127</f>
        <v>CLOSED:The Grove Metrogaine (Foot)</v>
      </c>
      <c r="E127" s="34" t="str">
        <f t="shared" si="8"/>
        <v/>
      </c>
      <c r="F127" s="34" t="str">
        <f t="shared" si="9"/>
        <v>, Emma Lothian</v>
      </c>
      <c r="G127" s="34" t="str">
        <f t="shared" si="10"/>
        <v>, Emma Lothian</v>
      </c>
      <c r="H127" s="34" t="str">
        <f t="shared" si="11"/>
        <v>, Emma Lothian</v>
      </c>
      <c r="I127" s="34" t="str">
        <f t="shared" si="12"/>
        <v>, Emma Lothian</v>
      </c>
      <c r="J127" s="34" t="str">
        <f t="shared" si="13"/>
        <v/>
      </c>
      <c r="K127" s="34" t="str">
        <f t="shared" si="14"/>
        <v/>
      </c>
      <c r="L127" s="34" t="str">
        <f t="shared" si="15"/>
        <v/>
      </c>
    </row>
    <row r="128" spans="1:12" x14ac:dyDescent="0.25">
      <c r="A128" s="34">
        <f>Navlight!A128</f>
        <v>53</v>
      </c>
      <c r="B128" s="34" t="str">
        <f>Navlight!B128</f>
        <v>Emma Lothian</v>
      </c>
      <c r="C128" s="34" t="str">
        <f>Navlight!C128</f>
        <v>X,F</v>
      </c>
      <c r="D128" s="34" t="str">
        <f>Navlight!D128</f>
        <v>CLOSED:The Grove Metrogaine (Foot)</v>
      </c>
      <c r="E128" s="34" t="str">
        <f t="shared" si="8"/>
        <v/>
      </c>
      <c r="F128" s="34" t="str">
        <f t="shared" si="9"/>
        <v/>
      </c>
      <c r="G128" s="34" t="str">
        <f t="shared" si="10"/>
        <v/>
      </c>
      <c r="H128" s="34" t="str">
        <f t="shared" si="11"/>
        <v/>
      </c>
      <c r="I128" s="34" t="str">
        <f t="shared" si="12"/>
        <v/>
      </c>
      <c r="J128" s="34" t="str">
        <f t="shared" si="13"/>
        <v/>
      </c>
      <c r="K128" s="34" t="str">
        <f t="shared" si="14"/>
        <v/>
      </c>
      <c r="L128" s="34" t="str">
        <f t="shared" si="15"/>
        <v/>
      </c>
    </row>
    <row r="129" spans="1:12" x14ac:dyDescent="0.25">
      <c r="A129" s="34">
        <f>Navlight!A129</f>
        <v>54</v>
      </c>
      <c r="B129" s="34" t="str">
        <f>Navlight!B129</f>
        <v>Rachael Noble</v>
      </c>
      <c r="C129" s="34" t="str">
        <f>Navlight!C129</f>
        <v>X</v>
      </c>
      <c r="D129" s="34" t="str">
        <f>Navlight!D129</f>
        <v>CLOSED:The Grove Metrogaine (Foot)</v>
      </c>
      <c r="E129" s="34" t="str">
        <f t="shared" si="8"/>
        <v>Rachael Noble</v>
      </c>
      <c r="F129" s="34" t="str">
        <f t="shared" si="9"/>
        <v>Rachael Noble, Tom Gibson</v>
      </c>
      <c r="G129" s="34" t="str">
        <f t="shared" si="10"/>
        <v>Rachael Noble, Tom Gibson</v>
      </c>
      <c r="H129" s="34" t="str">
        <f t="shared" si="11"/>
        <v>Rachael Noble, Tom Gibson</v>
      </c>
      <c r="I129" s="34" t="str">
        <f t="shared" si="12"/>
        <v>Rachael Noble, Tom Gibson</v>
      </c>
      <c r="J129" s="34">
        <f t="shared" si="13"/>
        <v>54</v>
      </c>
      <c r="K129" s="34" t="str">
        <f t="shared" si="14"/>
        <v>Rachael Noble, Tom Gibson</v>
      </c>
      <c r="L129" s="34" t="str">
        <f t="shared" si="15"/>
        <v>CLOSED:The Grove Metrogaine (Foot)</v>
      </c>
    </row>
    <row r="130" spans="1:12" x14ac:dyDescent="0.25">
      <c r="A130" s="34">
        <f>Navlight!A130</f>
        <v>54</v>
      </c>
      <c r="B130" s="34" t="str">
        <f>Navlight!B130</f>
        <v>Tom Gibson</v>
      </c>
      <c r="C130" s="34" t="str">
        <f>Navlight!C130</f>
        <v>X</v>
      </c>
      <c r="D130" s="34" t="str">
        <f>Navlight!D130</f>
        <v>CLOSED:The Grove Metrogaine (Foot)</v>
      </c>
      <c r="E130" s="34" t="str">
        <f t="shared" si="8"/>
        <v/>
      </c>
      <c r="F130" s="34" t="str">
        <f t="shared" si="9"/>
        <v/>
      </c>
      <c r="G130" s="34" t="str">
        <f t="shared" si="10"/>
        <v/>
      </c>
      <c r="H130" s="34" t="str">
        <f t="shared" si="11"/>
        <v/>
      </c>
      <c r="I130" s="34" t="str">
        <f t="shared" si="12"/>
        <v/>
      </c>
      <c r="J130" s="34" t="str">
        <f t="shared" si="13"/>
        <v/>
      </c>
      <c r="K130" s="34" t="str">
        <f t="shared" si="14"/>
        <v/>
      </c>
      <c r="L130" s="34" t="str">
        <f t="shared" si="15"/>
        <v/>
      </c>
    </row>
    <row r="131" spans="1:12" x14ac:dyDescent="0.25">
      <c r="A131" s="34">
        <f>Navlight!A131</f>
        <v>55</v>
      </c>
      <c r="B131" s="34" t="str">
        <f>Navlight!B131</f>
        <v>Andrew Johnston</v>
      </c>
      <c r="C131" s="34" t="str">
        <f>Navlight!C131</f>
        <v>XV</v>
      </c>
      <c r="D131" s="34" t="str">
        <f>Navlight!D131</f>
        <v>CLOSED:The Grove Metrogaine (Foot)</v>
      </c>
      <c r="E131" s="34" t="str">
        <f t="shared" ref="E131:E194" si="16">IF(A131&lt;&gt;A130,B131,"")</f>
        <v>Andrew Johnston</v>
      </c>
      <c r="F131" s="34" t="str">
        <f t="shared" ref="F131:F194" si="17">IF(A132=A131,E131&amp;", "&amp;B132,E131)</f>
        <v>Andrew Johnston, Stuart Capel</v>
      </c>
      <c r="G131" s="34" t="str">
        <f t="shared" ref="G131:G194" si="18">IF(A133=A131,F131&amp;", "&amp;B133,F131)</f>
        <v>Andrew Johnston, Stuart Capel, Martine Barrot</v>
      </c>
      <c r="H131" s="34" t="str">
        <f t="shared" ref="H131:H194" si="19">IF(A134=A131,G131&amp;", "&amp;B134,G131)</f>
        <v>Andrew Johnston, Stuart Capel, Martine Barrot</v>
      </c>
      <c r="I131" s="34" t="str">
        <f t="shared" ref="I131:I194" si="20">IF(A135=A131,H131&amp;", "&amp;B135,H131)</f>
        <v>Andrew Johnston, Stuart Capel, Martine Barrot</v>
      </c>
      <c r="J131" s="34">
        <f t="shared" ref="J131:J194" si="21">IF(K131="","",A131)</f>
        <v>55</v>
      </c>
      <c r="K131" s="34" t="str">
        <f t="shared" ref="K131:K194" si="22">IF(A131&lt;&gt;A130,I131,"")</f>
        <v>Andrew Johnston, Stuart Capel, Martine Barrot</v>
      </c>
      <c r="L131" s="34" t="str">
        <f t="shared" ref="L131:L194" si="23">IF(K131="","",D131)</f>
        <v>CLOSED:The Grove Metrogaine (Foot)</v>
      </c>
    </row>
    <row r="132" spans="1:12" x14ac:dyDescent="0.25">
      <c r="A132" s="34">
        <f>Navlight!A132</f>
        <v>55</v>
      </c>
      <c r="B132" s="34" t="str">
        <f>Navlight!B132</f>
        <v>Stuart Capel</v>
      </c>
      <c r="C132" s="34" t="str">
        <f>Navlight!C132</f>
        <v>XV</v>
      </c>
      <c r="D132" s="34" t="str">
        <f>Navlight!D132</f>
        <v>CLOSED:The Grove Metrogaine (Foot)</v>
      </c>
      <c r="E132" s="34" t="str">
        <f t="shared" si="16"/>
        <v/>
      </c>
      <c r="F132" s="34" t="str">
        <f t="shared" si="17"/>
        <v>, Martine Barrot</v>
      </c>
      <c r="G132" s="34" t="str">
        <f t="shared" si="18"/>
        <v>, Martine Barrot</v>
      </c>
      <c r="H132" s="34" t="str">
        <f t="shared" si="19"/>
        <v>, Martine Barrot</v>
      </c>
      <c r="I132" s="34" t="str">
        <f t="shared" si="20"/>
        <v>, Martine Barrot</v>
      </c>
      <c r="J132" s="34" t="str">
        <f t="shared" si="21"/>
        <v/>
      </c>
      <c r="K132" s="34" t="str">
        <f t="shared" si="22"/>
        <v/>
      </c>
      <c r="L132" s="34" t="str">
        <f t="shared" si="23"/>
        <v/>
      </c>
    </row>
    <row r="133" spans="1:12" x14ac:dyDescent="0.25">
      <c r="A133" s="34">
        <f>Navlight!A133</f>
        <v>55</v>
      </c>
      <c r="B133" s="34" t="str">
        <f>Navlight!B133</f>
        <v>Martine Barrot</v>
      </c>
      <c r="C133" s="34" t="str">
        <f>Navlight!C133</f>
        <v>XV</v>
      </c>
      <c r="D133" s="34" t="str">
        <f>Navlight!D133</f>
        <v>CLOSED:The Grove Metrogaine (Foot)</v>
      </c>
      <c r="E133" s="34" t="str">
        <f t="shared" si="16"/>
        <v/>
      </c>
      <c r="F133" s="34" t="str">
        <f t="shared" si="17"/>
        <v/>
      </c>
      <c r="G133" s="34" t="str">
        <f t="shared" si="18"/>
        <v/>
      </c>
      <c r="H133" s="34" t="str">
        <f t="shared" si="19"/>
        <v/>
      </c>
      <c r="I133" s="34" t="str">
        <f t="shared" si="20"/>
        <v/>
      </c>
      <c r="J133" s="34" t="str">
        <f t="shared" si="21"/>
        <v/>
      </c>
      <c r="K133" s="34" t="str">
        <f t="shared" si="22"/>
        <v/>
      </c>
      <c r="L133" s="34" t="str">
        <f t="shared" si="23"/>
        <v/>
      </c>
    </row>
    <row r="134" spans="1:12" x14ac:dyDescent="0.25">
      <c r="A134" s="34">
        <f>Navlight!A134</f>
        <v>56</v>
      </c>
      <c r="B134" s="34" t="str">
        <f>Navlight!B134</f>
        <v>Huw Pohlner</v>
      </c>
      <c r="C134" s="34" t="str">
        <f>Navlight!C134</f>
        <v>X</v>
      </c>
      <c r="D134" s="34" t="str">
        <f>Navlight!D134</f>
        <v>CLOSED:The Grove Metrogaine (Foot)</v>
      </c>
      <c r="E134" s="34" t="str">
        <f t="shared" si="16"/>
        <v>Huw Pohlner</v>
      </c>
      <c r="F134" s="34" t="str">
        <f t="shared" si="17"/>
        <v>Huw Pohlner, Cat Stephens</v>
      </c>
      <c r="G134" s="34" t="str">
        <f t="shared" si="18"/>
        <v>Huw Pohlner, Cat Stephens</v>
      </c>
      <c r="H134" s="34" t="str">
        <f t="shared" si="19"/>
        <v>Huw Pohlner, Cat Stephens</v>
      </c>
      <c r="I134" s="34" t="str">
        <f t="shared" si="20"/>
        <v>Huw Pohlner, Cat Stephens</v>
      </c>
      <c r="J134" s="34">
        <f t="shared" si="21"/>
        <v>56</v>
      </c>
      <c r="K134" s="34" t="str">
        <f t="shared" si="22"/>
        <v>Huw Pohlner, Cat Stephens</v>
      </c>
      <c r="L134" s="34" t="str">
        <f t="shared" si="23"/>
        <v>CLOSED:The Grove Metrogaine (Foot)</v>
      </c>
    </row>
    <row r="135" spans="1:12" x14ac:dyDescent="0.25">
      <c r="A135" s="34">
        <f>Navlight!A135</f>
        <v>56</v>
      </c>
      <c r="B135" s="34" t="str">
        <f>Navlight!B135</f>
        <v>Cat Stephens</v>
      </c>
      <c r="C135" s="34" t="str">
        <f>Navlight!C135</f>
        <v>X</v>
      </c>
      <c r="D135" s="34" t="str">
        <f>Navlight!D135</f>
        <v>CLOSED:The Grove Metrogaine (Foot)</v>
      </c>
      <c r="E135" s="34" t="str">
        <f t="shared" si="16"/>
        <v/>
      </c>
      <c r="F135" s="34" t="str">
        <f t="shared" si="17"/>
        <v/>
      </c>
      <c r="G135" s="34" t="str">
        <f t="shared" si="18"/>
        <v/>
      </c>
      <c r="H135" s="34" t="str">
        <f t="shared" si="19"/>
        <v/>
      </c>
      <c r="I135" s="34" t="str">
        <f t="shared" si="20"/>
        <v/>
      </c>
      <c r="J135" s="34" t="str">
        <f t="shared" si="21"/>
        <v/>
      </c>
      <c r="K135" s="34" t="str">
        <f t="shared" si="22"/>
        <v/>
      </c>
      <c r="L135" s="34" t="str">
        <f t="shared" si="23"/>
        <v/>
      </c>
    </row>
    <row r="136" spans="1:12" x14ac:dyDescent="0.25">
      <c r="A136" s="34">
        <f>Navlight!A136</f>
        <v>57</v>
      </c>
      <c r="B136" s="34" t="str">
        <f>Navlight!B136</f>
        <v>Peter Iser</v>
      </c>
      <c r="C136" s="34" t="str">
        <f>Navlight!C136</f>
        <v>X,F</v>
      </c>
      <c r="D136" s="34" t="str">
        <f>Navlight!D136</f>
        <v>CLOSED:The Grove Metrogaine (Foot)</v>
      </c>
      <c r="E136" s="34" t="str">
        <f t="shared" si="16"/>
        <v>Peter Iser</v>
      </c>
      <c r="F136" s="34" t="str">
        <f t="shared" si="17"/>
        <v>Peter Iser, John Iser</v>
      </c>
      <c r="G136" s="34" t="str">
        <f t="shared" si="18"/>
        <v>Peter Iser, John Iser, Aurelia Iser</v>
      </c>
      <c r="H136" s="34" t="str">
        <f t="shared" si="19"/>
        <v>Peter Iser, John Iser, Aurelia Iser</v>
      </c>
      <c r="I136" s="34" t="str">
        <f t="shared" si="20"/>
        <v>Peter Iser, John Iser, Aurelia Iser</v>
      </c>
      <c r="J136" s="34">
        <f t="shared" si="21"/>
        <v>57</v>
      </c>
      <c r="K136" s="34" t="str">
        <f t="shared" si="22"/>
        <v>Peter Iser, John Iser, Aurelia Iser</v>
      </c>
      <c r="L136" s="34" t="str">
        <f t="shared" si="23"/>
        <v>CLOSED:The Grove Metrogaine (Foot)</v>
      </c>
    </row>
    <row r="137" spans="1:12" x14ac:dyDescent="0.25">
      <c r="A137" s="34">
        <f>Navlight!A137</f>
        <v>57</v>
      </c>
      <c r="B137" s="34" t="str">
        <f>Navlight!B137</f>
        <v>John Iser</v>
      </c>
      <c r="C137" s="34" t="str">
        <f>Navlight!C137</f>
        <v>X,F</v>
      </c>
      <c r="D137" s="34" t="str">
        <f>Navlight!D137</f>
        <v>CLOSED:The Grove Metrogaine (Foot)</v>
      </c>
      <c r="E137" s="34" t="str">
        <f t="shared" si="16"/>
        <v/>
      </c>
      <c r="F137" s="34" t="str">
        <f t="shared" si="17"/>
        <v>, Aurelia Iser</v>
      </c>
      <c r="G137" s="34" t="str">
        <f t="shared" si="18"/>
        <v>, Aurelia Iser</v>
      </c>
      <c r="H137" s="34" t="str">
        <f t="shared" si="19"/>
        <v>, Aurelia Iser</v>
      </c>
      <c r="I137" s="34" t="str">
        <f t="shared" si="20"/>
        <v>, Aurelia Iser</v>
      </c>
      <c r="J137" s="34" t="str">
        <f t="shared" si="21"/>
        <v/>
      </c>
      <c r="K137" s="34" t="str">
        <f t="shared" si="22"/>
        <v/>
      </c>
      <c r="L137" s="34" t="str">
        <f t="shared" si="23"/>
        <v/>
      </c>
    </row>
    <row r="138" spans="1:12" x14ac:dyDescent="0.25">
      <c r="A138" s="34">
        <f>Navlight!A138</f>
        <v>57</v>
      </c>
      <c r="B138" s="34" t="str">
        <f>Navlight!B138</f>
        <v>Aurelia Iser</v>
      </c>
      <c r="C138" s="34" t="str">
        <f>Navlight!C138</f>
        <v>X,F</v>
      </c>
      <c r="D138" s="34" t="str">
        <f>Navlight!D138</f>
        <v>CLOSED:The Grove Metrogaine (Foot)</v>
      </c>
      <c r="E138" s="34" t="str">
        <f t="shared" si="16"/>
        <v/>
      </c>
      <c r="F138" s="34" t="str">
        <f t="shared" si="17"/>
        <v/>
      </c>
      <c r="G138" s="34" t="str">
        <f t="shared" si="18"/>
        <v/>
      </c>
      <c r="H138" s="34" t="str">
        <f t="shared" si="19"/>
        <v/>
      </c>
      <c r="I138" s="34" t="str">
        <f t="shared" si="20"/>
        <v/>
      </c>
      <c r="J138" s="34" t="str">
        <f t="shared" si="21"/>
        <v/>
      </c>
      <c r="K138" s="34" t="str">
        <f t="shared" si="22"/>
        <v/>
      </c>
      <c r="L138" s="34" t="str">
        <f t="shared" si="23"/>
        <v/>
      </c>
    </row>
    <row r="139" spans="1:12" x14ac:dyDescent="0.25">
      <c r="A139" s="34">
        <f>Navlight!A139</f>
        <v>58</v>
      </c>
      <c r="B139" s="34" t="str">
        <f>Navlight!B139</f>
        <v>Ian Fieldhouse</v>
      </c>
      <c r="C139" s="34" t="str">
        <f>Navlight!C139</f>
        <v>X,F,N</v>
      </c>
      <c r="D139" s="34" t="str">
        <f>Navlight!D139</f>
        <v>CLOSED:The Grove Metrogaine (Foot)</v>
      </c>
      <c r="E139" s="34" t="str">
        <f t="shared" si="16"/>
        <v>Ian Fieldhouse</v>
      </c>
      <c r="F139" s="34" t="str">
        <f t="shared" si="17"/>
        <v>Ian Fieldhouse, Ruby Fieldhouse</v>
      </c>
      <c r="G139" s="34" t="str">
        <f t="shared" si="18"/>
        <v>Ian Fieldhouse, Ruby Fieldhouse, Finn Fieldhouse</v>
      </c>
      <c r="H139" s="34" t="str">
        <f t="shared" si="19"/>
        <v>Ian Fieldhouse, Ruby Fieldhouse, Finn Fieldhouse</v>
      </c>
      <c r="I139" s="34" t="str">
        <f t="shared" si="20"/>
        <v>Ian Fieldhouse, Ruby Fieldhouse, Finn Fieldhouse</v>
      </c>
      <c r="J139" s="34">
        <f t="shared" si="21"/>
        <v>58</v>
      </c>
      <c r="K139" s="34" t="str">
        <f t="shared" si="22"/>
        <v>Ian Fieldhouse, Ruby Fieldhouse, Finn Fieldhouse</v>
      </c>
      <c r="L139" s="34" t="str">
        <f t="shared" si="23"/>
        <v>CLOSED:The Grove Metrogaine (Foot)</v>
      </c>
    </row>
    <row r="140" spans="1:12" x14ac:dyDescent="0.25">
      <c r="A140" s="34">
        <f>Navlight!A140</f>
        <v>58</v>
      </c>
      <c r="B140" s="34" t="str">
        <f>Navlight!B140</f>
        <v>Ruby Fieldhouse</v>
      </c>
      <c r="C140" s="34" t="str">
        <f>Navlight!C140</f>
        <v>X,F,N</v>
      </c>
      <c r="D140" s="34" t="str">
        <f>Navlight!D140</f>
        <v>CLOSED:The Grove Metrogaine (Foot)</v>
      </c>
      <c r="E140" s="34" t="str">
        <f t="shared" si="16"/>
        <v/>
      </c>
      <c r="F140" s="34" t="str">
        <f t="shared" si="17"/>
        <v>, Finn Fieldhouse</v>
      </c>
      <c r="G140" s="34" t="str">
        <f t="shared" si="18"/>
        <v>, Finn Fieldhouse</v>
      </c>
      <c r="H140" s="34" t="str">
        <f t="shared" si="19"/>
        <v>, Finn Fieldhouse</v>
      </c>
      <c r="I140" s="34" t="str">
        <f t="shared" si="20"/>
        <v>, Finn Fieldhouse</v>
      </c>
      <c r="J140" s="34" t="str">
        <f t="shared" si="21"/>
        <v/>
      </c>
      <c r="K140" s="34" t="str">
        <f t="shared" si="22"/>
        <v/>
      </c>
      <c r="L140" s="34" t="str">
        <f t="shared" si="23"/>
        <v/>
      </c>
    </row>
    <row r="141" spans="1:12" x14ac:dyDescent="0.25">
      <c r="A141" s="34">
        <f>Navlight!A141</f>
        <v>58</v>
      </c>
      <c r="B141" s="34" t="str">
        <f>Navlight!B141</f>
        <v>Finn Fieldhouse</v>
      </c>
      <c r="C141" s="34" t="str">
        <f>Navlight!C141</f>
        <v>X,F,N</v>
      </c>
      <c r="D141" s="34" t="str">
        <f>Navlight!D141</f>
        <v>CLOSED:The Grove Metrogaine (Foot)</v>
      </c>
      <c r="E141" s="34" t="str">
        <f t="shared" si="16"/>
        <v/>
      </c>
      <c r="F141" s="34" t="str">
        <f t="shared" si="17"/>
        <v/>
      </c>
      <c r="G141" s="34" t="str">
        <f t="shared" si="18"/>
        <v/>
      </c>
      <c r="H141" s="34" t="str">
        <f t="shared" si="19"/>
        <v/>
      </c>
      <c r="I141" s="34" t="str">
        <f t="shared" si="20"/>
        <v/>
      </c>
      <c r="J141" s="34" t="str">
        <f t="shared" si="21"/>
        <v/>
      </c>
      <c r="K141" s="34" t="str">
        <f t="shared" si="22"/>
        <v/>
      </c>
      <c r="L141" s="34" t="str">
        <f t="shared" si="23"/>
        <v/>
      </c>
    </row>
    <row r="142" spans="1:12" x14ac:dyDescent="0.25">
      <c r="A142" s="34">
        <f>Navlight!A142</f>
        <v>59</v>
      </c>
      <c r="B142" s="34" t="str">
        <f>Navlight!B142</f>
        <v>Maria Main</v>
      </c>
      <c r="C142" s="34" t="str">
        <f>Navlight!C142</f>
        <v>WV</v>
      </c>
      <c r="D142" s="34" t="str">
        <f>Navlight!D142</f>
        <v>CLOSED:The Grove Metrogaine (Foot)</v>
      </c>
      <c r="E142" s="34" t="str">
        <f t="shared" si="16"/>
        <v>Maria Main</v>
      </c>
      <c r="F142" s="34" t="str">
        <f t="shared" si="17"/>
        <v>Maria Main, Jo Torr</v>
      </c>
      <c r="G142" s="34" t="str">
        <f t="shared" si="18"/>
        <v>Maria Main, Jo Torr</v>
      </c>
      <c r="H142" s="34" t="str">
        <f t="shared" si="19"/>
        <v>Maria Main, Jo Torr</v>
      </c>
      <c r="I142" s="34" t="str">
        <f t="shared" si="20"/>
        <v>Maria Main, Jo Torr</v>
      </c>
      <c r="J142" s="34">
        <f t="shared" si="21"/>
        <v>59</v>
      </c>
      <c r="K142" s="34" t="str">
        <f t="shared" si="22"/>
        <v>Maria Main, Jo Torr</v>
      </c>
      <c r="L142" s="34" t="str">
        <f t="shared" si="23"/>
        <v>CLOSED:The Grove Metrogaine (Foot)</v>
      </c>
    </row>
    <row r="143" spans="1:12" x14ac:dyDescent="0.25">
      <c r="A143" s="34">
        <f>Navlight!A143</f>
        <v>59</v>
      </c>
      <c r="B143" s="34" t="str">
        <f>Navlight!B143</f>
        <v>Jo Torr</v>
      </c>
      <c r="C143" s="34" t="str">
        <f>Navlight!C143</f>
        <v>WV</v>
      </c>
      <c r="D143" s="34" t="str">
        <f>Navlight!D143</f>
        <v>CLOSED:The Grove Metrogaine (Foot)</v>
      </c>
      <c r="E143" s="34" t="str">
        <f t="shared" si="16"/>
        <v/>
      </c>
      <c r="F143" s="34" t="str">
        <f t="shared" si="17"/>
        <v/>
      </c>
      <c r="G143" s="34" t="str">
        <f t="shared" si="18"/>
        <v/>
      </c>
      <c r="H143" s="34" t="str">
        <f t="shared" si="19"/>
        <v/>
      </c>
      <c r="I143" s="34" t="str">
        <f t="shared" si="20"/>
        <v/>
      </c>
      <c r="J143" s="34" t="str">
        <f t="shared" si="21"/>
        <v/>
      </c>
      <c r="K143" s="34" t="str">
        <f t="shared" si="22"/>
        <v/>
      </c>
      <c r="L143" s="34" t="str">
        <f t="shared" si="23"/>
        <v/>
      </c>
    </row>
    <row r="144" spans="1:12" x14ac:dyDescent="0.25">
      <c r="A144" s="34">
        <f>Navlight!A144</f>
        <v>60</v>
      </c>
      <c r="B144" s="34" t="str">
        <f>Navlight!B144</f>
        <v>James Rogers</v>
      </c>
      <c r="C144" s="34" t="str">
        <f>Navlight!C144</f>
        <v>M</v>
      </c>
      <c r="D144" s="34" t="str">
        <f>Navlight!D144</f>
        <v>CLOSED:The Grove Metrogaine (Foot)</v>
      </c>
      <c r="E144" s="34" t="str">
        <f t="shared" si="16"/>
        <v>James Rogers</v>
      </c>
      <c r="F144" s="34" t="str">
        <f t="shared" si="17"/>
        <v>James Rogers, Charles Mayfield</v>
      </c>
      <c r="G144" s="34" t="str">
        <f t="shared" si="18"/>
        <v>James Rogers, Charles Mayfield</v>
      </c>
      <c r="H144" s="34" t="str">
        <f t="shared" si="19"/>
        <v>James Rogers, Charles Mayfield</v>
      </c>
      <c r="I144" s="34" t="str">
        <f t="shared" si="20"/>
        <v>James Rogers, Charles Mayfield</v>
      </c>
      <c r="J144" s="34">
        <f t="shared" si="21"/>
        <v>60</v>
      </c>
      <c r="K144" s="34" t="str">
        <f t="shared" si="22"/>
        <v>James Rogers, Charles Mayfield</v>
      </c>
      <c r="L144" s="34" t="str">
        <f t="shared" si="23"/>
        <v>CLOSED:The Grove Metrogaine (Foot)</v>
      </c>
    </row>
    <row r="145" spans="1:12" x14ac:dyDescent="0.25">
      <c r="A145" s="34">
        <f>Navlight!A145</f>
        <v>60</v>
      </c>
      <c r="B145" s="34" t="str">
        <f>Navlight!B145</f>
        <v>Charles Mayfield</v>
      </c>
      <c r="C145" s="34" t="str">
        <f>Navlight!C145</f>
        <v>M</v>
      </c>
      <c r="D145" s="34" t="str">
        <f>Navlight!D145</f>
        <v>CLOSED:The Grove Metrogaine (Foot)</v>
      </c>
      <c r="E145" s="34" t="str">
        <f t="shared" si="16"/>
        <v/>
      </c>
      <c r="F145" s="34" t="str">
        <f t="shared" si="17"/>
        <v/>
      </c>
      <c r="G145" s="34" t="str">
        <f t="shared" si="18"/>
        <v/>
      </c>
      <c r="H145" s="34" t="str">
        <f t="shared" si="19"/>
        <v/>
      </c>
      <c r="I145" s="34" t="str">
        <f t="shared" si="20"/>
        <v/>
      </c>
      <c r="J145" s="34" t="str">
        <f t="shared" si="21"/>
        <v/>
      </c>
      <c r="K145" s="34" t="str">
        <f t="shared" si="22"/>
        <v/>
      </c>
      <c r="L145" s="34" t="str">
        <f t="shared" si="23"/>
        <v/>
      </c>
    </row>
    <row r="146" spans="1:12" x14ac:dyDescent="0.25">
      <c r="A146" s="34">
        <f>Navlight!A146</f>
        <v>61</v>
      </c>
      <c r="B146" s="34" t="str">
        <f>Navlight!B146</f>
        <v>Zoe Fleming</v>
      </c>
      <c r="C146" s="34" t="str">
        <f>Navlight!C146</f>
        <v>W,N</v>
      </c>
      <c r="D146" s="34" t="str">
        <f>Navlight!D146</f>
        <v>CLOSED:The Grove Metrogaine (Foot)</v>
      </c>
      <c r="E146" s="34" t="str">
        <f t="shared" si="16"/>
        <v>Zoe Fleming</v>
      </c>
      <c r="F146" s="34" t="str">
        <f t="shared" si="17"/>
        <v>Zoe Fleming, Denise Hulonce</v>
      </c>
      <c r="G146" s="34" t="str">
        <f t="shared" si="18"/>
        <v>Zoe Fleming, Denise Hulonce</v>
      </c>
      <c r="H146" s="34" t="str">
        <f t="shared" si="19"/>
        <v>Zoe Fleming, Denise Hulonce</v>
      </c>
      <c r="I146" s="34" t="str">
        <f t="shared" si="20"/>
        <v>Zoe Fleming, Denise Hulonce</v>
      </c>
      <c r="J146" s="34">
        <f t="shared" si="21"/>
        <v>61</v>
      </c>
      <c r="K146" s="34" t="str">
        <f t="shared" si="22"/>
        <v>Zoe Fleming, Denise Hulonce</v>
      </c>
      <c r="L146" s="34" t="str">
        <f t="shared" si="23"/>
        <v>CLOSED:The Grove Metrogaine (Foot)</v>
      </c>
    </row>
    <row r="147" spans="1:12" x14ac:dyDescent="0.25">
      <c r="A147" s="34">
        <f>Navlight!A147</f>
        <v>61</v>
      </c>
      <c r="B147" s="34" t="str">
        <f>Navlight!B147</f>
        <v>Denise Hulonce</v>
      </c>
      <c r="C147" s="34" t="str">
        <f>Navlight!C147</f>
        <v>W,N</v>
      </c>
      <c r="D147" s="34" t="str">
        <f>Navlight!D147</f>
        <v>CLOSED:The Grove Metrogaine (Foot)</v>
      </c>
      <c r="E147" s="34" t="str">
        <f t="shared" si="16"/>
        <v/>
      </c>
      <c r="F147" s="34" t="str">
        <f t="shared" si="17"/>
        <v/>
      </c>
      <c r="G147" s="34" t="str">
        <f t="shared" si="18"/>
        <v/>
      </c>
      <c r="H147" s="34" t="str">
        <f t="shared" si="19"/>
        <v/>
      </c>
      <c r="I147" s="34" t="str">
        <f t="shared" si="20"/>
        <v/>
      </c>
      <c r="J147" s="34" t="str">
        <f t="shared" si="21"/>
        <v/>
      </c>
      <c r="K147" s="34" t="str">
        <f t="shared" si="22"/>
        <v/>
      </c>
      <c r="L147" s="34" t="str">
        <f t="shared" si="23"/>
        <v/>
      </c>
    </row>
    <row r="148" spans="1:12" x14ac:dyDescent="0.25">
      <c r="A148" s="34">
        <f>Navlight!A148</f>
        <v>62</v>
      </c>
      <c r="B148" s="34" t="str">
        <f>Navlight!B148</f>
        <v>Steve Trone</v>
      </c>
      <c r="C148" s="34" t="str">
        <f>Navlight!C148</f>
        <v>XV,N</v>
      </c>
      <c r="D148" s="34" t="str">
        <f>Navlight!D148</f>
        <v>CLOSED:The Grove Metrogaine (Foot)</v>
      </c>
      <c r="E148" s="34" t="str">
        <f t="shared" si="16"/>
        <v>Steve Trone</v>
      </c>
      <c r="F148" s="34" t="str">
        <f t="shared" si="17"/>
        <v>Steve Trone, Ela Melnychuk</v>
      </c>
      <c r="G148" s="34" t="str">
        <f t="shared" si="18"/>
        <v>Steve Trone, Ela Melnychuk</v>
      </c>
      <c r="H148" s="34" t="str">
        <f t="shared" si="19"/>
        <v>Steve Trone, Ela Melnychuk</v>
      </c>
      <c r="I148" s="34" t="str">
        <f t="shared" si="20"/>
        <v>Steve Trone, Ela Melnychuk</v>
      </c>
      <c r="J148" s="34">
        <f t="shared" si="21"/>
        <v>62</v>
      </c>
      <c r="K148" s="34" t="str">
        <f t="shared" si="22"/>
        <v>Steve Trone, Ela Melnychuk</v>
      </c>
      <c r="L148" s="34" t="str">
        <f t="shared" si="23"/>
        <v>CLOSED:The Grove Metrogaine (Foot)</v>
      </c>
    </row>
    <row r="149" spans="1:12" x14ac:dyDescent="0.25">
      <c r="A149" s="34">
        <f>Navlight!A149</f>
        <v>62</v>
      </c>
      <c r="B149" s="34" t="str">
        <f>Navlight!B149</f>
        <v>Ela Melnychuk</v>
      </c>
      <c r="C149" s="34" t="str">
        <f>Navlight!C149</f>
        <v>XV,N</v>
      </c>
      <c r="D149" s="34" t="str">
        <f>Navlight!D149</f>
        <v>CLOSED:The Grove Metrogaine (Foot)</v>
      </c>
      <c r="E149" s="34" t="str">
        <f t="shared" si="16"/>
        <v/>
      </c>
      <c r="F149" s="34" t="str">
        <f t="shared" si="17"/>
        <v/>
      </c>
      <c r="G149" s="34" t="str">
        <f t="shared" si="18"/>
        <v/>
      </c>
      <c r="H149" s="34" t="str">
        <f t="shared" si="19"/>
        <v/>
      </c>
      <c r="I149" s="34" t="str">
        <f t="shared" si="20"/>
        <v/>
      </c>
      <c r="J149" s="34" t="str">
        <f t="shared" si="21"/>
        <v/>
      </c>
      <c r="K149" s="34" t="str">
        <f t="shared" si="22"/>
        <v/>
      </c>
      <c r="L149" s="34" t="str">
        <f t="shared" si="23"/>
        <v/>
      </c>
    </row>
    <row r="150" spans="1:12" x14ac:dyDescent="0.25">
      <c r="A150" s="34">
        <f>Navlight!A150</f>
        <v>63</v>
      </c>
      <c r="B150" s="34" t="str">
        <f>Navlight!B150</f>
        <v>Grace O'Hara</v>
      </c>
      <c r="C150" s="34" t="str">
        <f>Navlight!C150</f>
        <v>X,N</v>
      </c>
      <c r="D150" s="34" t="str">
        <f>Navlight!D150</f>
        <v>CLOSED:The Grove Metrogaine (Foot)</v>
      </c>
      <c r="E150" s="34" t="str">
        <f t="shared" si="16"/>
        <v>Grace O'Hara</v>
      </c>
      <c r="F150" s="34" t="str">
        <f t="shared" si="17"/>
        <v>Grace O'Hara, Scott Conway</v>
      </c>
      <c r="G150" s="34" t="str">
        <f t="shared" si="18"/>
        <v>Grace O'Hara, Scott Conway</v>
      </c>
      <c r="H150" s="34" t="str">
        <f t="shared" si="19"/>
        <v>Grace O'Hara, Scott Conway</v>
      </c>
      <c r="I150" s="34" t="str">
        <f t="shared" si="20"/>
        <v>Grace O'Hara, Scott Conway</v>
      </c>
      <c r="J150" s="34">
        <f t="shared" si="21"/>
        <v>63</v>
      </c>
      <c r="K150" s="34" t="str">
        <f t="shared" si="22"/>
        <v>Grace O'Hara, Scott Conway</v>
      </c>
      <c r="L150" s="34" t="str">
        <f t="shared" si="23"/>
        <v>CLOSED:The Grove Metrogaine (Foot)</v>
      </c>
    </row>
    <row r="151" spans="1:12" x14ac:dyDescent="0.25">
      <c r="A151" s="34">
        <f>Navlight!A151</f>
        <v>63</v>
      </c>
      <c r="B151" s="34" t="str">
        <f>Navlight!B151</f>
        <v>Scott Conway</v>
      </c>
      <c r="C151" s="34" t="str">
        <f>Navlight!C151</f>
        <v>X,N</v>
      </c>
      <c r="D151" s="34" t="str">
        <f>Navlight!D151</f>
        <v>CLOSED:The Grove Metrogaine (Foot)</v>
      </c>
      <c r="E151" s="34" t="str">
        <f t="shared" si="16"/>
        <v/>
      </c>
      <c r="F151" s="34" t="str">
        <f t="shared" si="17"/>
        <v/>
      </c>
      <c r="G151" s="34" t="str">
        <f t="shared" si="18"/>
        <v/>
      </c>
      <c r="H151" s="34" t="str">
        <f t="shared" si="19"/>
        <v/>
      </c>
      <c r="I151" s="34" t="str">
        <f t="shared" si="20"/>
        <v/>
      </c>
      <c r="J151" s="34" t="str">
        <f t="shared" si="21"/>
        <v/>
      </c>
      <c r="K151" s="34" t="str">
        <f t="shared" si="22"/>
        <v/>
      </c>
      <c r="L151" s="34" t="str">
        <f t="shared" si="23"/>
        <v/>
      </c>
    </row>
    <row r="152" spans="1:12" x14ac:dyDescent="0.25">
      <c r="A152" s="34">
        <f>Navlight!A152</f>
        <v>64</v>
      </c>
      <c r="B152" s="34" t="str">
        <f>Navlight!B152</f>
        <v>Katrina Kenah</v>
      </c>
      <c r="C152" s="34" t="str">
        <f>Navlight!C152</f>
        <v>X,F</v>
      </c>
      <c r="D152" s="34" t="str">
        <f>Navlight!D152</f>
        <v>CLOSED:The Grove Metrogaine (Foot)</v>
      </c>
      <c r="E152" s="34" t="str">
        <f t="shared" si="16"/>
        <v>Katrina Kenah</v>
      </c>
      <c r="F152" s="34" t="str">
        <f t="shared" si="17"/>
        <v>Katrina Kenah, Aaron Kenah</v>
      </c>
      <c r="G152" s="34" t="str">
        <f t="shared" si="18"/>
        <v>Katrina Kenah, Aaron Kenah, Finn Kenah</v>
      </c>
      <c r="H152" s="34" t="str">
        <f t="shared" si="19"/>
        <v>Katrina Kenah, Aaron Kenah, Finn Kenah, Ivy Kenah</v>
      </c>
      <c r="I152" s="34" t="str">
        <f t="shared" si="20"/>
        <v>Katrina Kenah, Aaron Kenah, Finn Kenah, Ivy Kenah</v>
      </c>
      <c r="J152" s="34">
        <f t="shared" si="21"/>
        <v>64</v>
      </c>
      <c r="K152" s="34" t="str">
        <f t="shared" si="22"/>
        <v>Katrina Kenah, Aaron Kenah, Finn Kenah, Ivy Kenah</v>
      </c>
      <c r="L152" s="34" t="str">
        <f t="shared" si="23"/>
        <v>CLOSED:The Grove Metrogaine (Foot)</v>
      </c>
    </row>
    <row r="153" spans="1:12" x14ac:dyDescent="0.25">
      <c r="A153" s="34">
        <f>Navlight!A153</f>
        <v>64</v>
      </c>
      <c r="B153" s="34" t="str">
        <f>Navlight!B153</f>
        <v>Aaron Kenah</v>
      </c>
      <c r="C153" s="34" t="str">
        <f>Navlight!C153</f>
        <v>X,F</v>
      </c>
      <c r="D153" s="34" t="str">
        <f>Navlight!D153</f>
        <v>CLOSED:The Grove Metrogaine (Foot)</v>
      </c>
      <c r="E153" s="34" t="str">
        <f t="shared" si="16"/>
        <v/>
      </c>
      <c r="F153" s="34" t="str">
        <f t="shared" si="17"/>
        <v>, Finn Kenah</v>
      </c>
      <c r="G153" s="34" t="str">
        <f t="shared" si="18"/>
        <v>, Finn Kenah, Ivy Kenah</v>
      </c>
      <c r="H153" s="34" t="str">
        <f t="shared" si="19"/>
        <v>, Finn Kenah, Ivy Kenah</v>
      </c>
      <c r="I153" s="34" t="str">
        <f t="shared" si="20"/>
        <v>, Finn Kenah, Ivy Kenah</v>
      </c>
      <c r="J153" s="34" t="str">
        <f t="shared" si="21"/>
        <v/>
      </c>
      <c r="K153" s="34" t="str">
        <f t="shared" si="22"/>
        <v/>
      </c>
      <c r="L153" s="34" t="str">
        <f t="shared" si="23"/>
        <v/>
      </c>
    </row>
    <row r="154" spans="1:12" x14ac:dyDescent="0.25">
      <c r="A154" s="34">
        <f>Navlight!A154</f>
        <v>64</v>
      </c>
      <c r="B154" s="34" t="str">
        <f>Navlight!B154</f>
        <v>Finn Kenah</v>
      </c>
      <c r="C154" s="34" t="str">
        <f>Navlight!C154</f>
        <v>X,F</v>
      </c>
      <c r="D154" s="34" t="str">
        <f>Navlight!D154</f>
        <v>CLOSED:The Grove Metrogaine (Foot)</v>
      </c>
      <c r="E154" s="34" t="str">
        <f t="shared" si="16"/>
        <v/>
      </c>
      <c r="F154" s="34" t="str">
        <f t="shared" si="17"/>
        <v>, Ivy Kenah</v>
      </c>
      <c r="G154" s="34" t="str">
        <f t="shared" si="18"/>
        <v>, Ivy Kenah</v>
      </c>
      <c r="H154" s="34" t="str">
        <f t="shared" si="19"/>
        <v>, Ivy Kenah</v>
      </c>
      <c r="I154" s="34" t="str">
        <f t="shared" si="20"/>
        <v>, Ivy Kenah</v>
      </c>
      <c r="J154" s="34" t="str">
        <f t="shared" si="21"/>
        <v/>
      </c>
      <c r="K154" s="34" t="str">
        <f t="shared" si="22"/>
        <v/>
      </c>
      <c r="L154" s="34" t="str">
        <f t="shared" si="23"/>
        <v/>
      </c>
    </row>
    <row r="155" spans="1:12" x14ac:dyDescent="0.25">
      <c r="A155" s="34">
        <f>Navlight!A155</f>
        <v>64</v>
      </c>
      <c r="B155" s="34" t="str">
        <f>Navlight!B155</f>
        <v>Ivy Kenah</v>
      </c>
      <c r="C155" s="34" t="str">
        <f>Navlight!C155</f>
        <v>X,F</v>
      </c>
      <c r="D155" s="34" t="str">
        <f>Navlight!D155</f>
        <v>CLOSED:The Grove Metrogaine (Foot)</v>
      </c>
      <c r="E155" s="34" t="str">
        <f t="shared" si="16"/>
        <v/>
      </c>
      <c r="F155" s="34" t="str">
        <f t="shared" si="17"/>
        <v/>
      </c>
      <c r="G155" s="34" t="str">
        <f t="shared" si="18"/>
        <v/>
      </c>
      <c r="H155" s="34" t="str">
        <f t="shared" si="19"/>
        <v/>
      </c>
      <c r="I155" s="34" t="str">
        <f t="shared" si="20"/>
        <v/>
      </c>
      <c r="J155" s="34" t="str">
        <f t="shared" si="21"/>
        <v/>
      </c>
      <c r="K155" s="34" t="str">
        <f t="shared" si="22"/>
        <v/>
      </c>
      <c r="L155" s="34" t="str">
        <f t="shared" si="23"/>
        <v/>
      </c>
    </row>
    <row r="156" spans="1:12" x14ac:dyDescent="0.25">
      <c r="A156" s="34">
        <f>Navlight!A156</f>
        <v>66</v>
      </c>
      <c r="B156" s="34" t="str">
        <f>Navlight!B156</f>
        <v>Jon Sutcliffe</v>
      </c>
      <c r="C156" s="34" t="str">
        <f>Navlight!C156</f>
        <v>XV</v>
      </c>
      <c r="D156" s="34" t="str">
        <f>Navlight!D156</f>
        <v>CLOSED:The Grove Metrogaine (Foot)</v>
      </c>
      <c r="E156" s="34" t="str">
        <f t="shared" si="16"/>
        <v>Jon Sutcliffe</v>
      </c>
      <c r="F156" s="34" t="str">
        <f t="shared" si="17"/>
        <v>Jon Sutcliffe, Thorlene Egerton</v>
      </c>
      <c r="G156" s="34" t="str">
        <f t="shared" si="18"/>
        <v>Jon Sutcliffe, Thorlene Egerton</v>
      </c>
      <c r="H156" s="34" t="str">
        <f t="shared" si="19"/>
        <v>Jon Sutcliffe, Thorlene Egerton</v>
      </c>
      <c r="I156" s="34" t="str">
        <f t="shared" si="20"/>
        <v>Jon Sutcliffe, Thorlene Egerton</v>
      </c>
      <c r="J156" s="34">
        <f t="shared" si="21"/>
        <v>66</v>
      </c>
      <c r="K156" s="34" t="str">
        <f t="shared" si="22"/>
        <v>Jon Sutcliffe, Thorlene Egerton</v>
      </c>
      <c r="L156" s="34" t="str">
        <f t="shared" si="23"/>
        <v>CLOSED:The Grove Metrogaine (Foot)</v>
      </c>
    </row>
    <row r="157" spans="1:12" x14ac:dyDescent="0.25">
      <c r="A157" s="34">
        <f>Navlight!A157</f>
        <v>66</v>
      </c>
      <c r="B157" s="34" t="str">
        <f>Navlight!B157</f>
        <v>Thorlene Egerton</v>
      </c>
      <c r="C157" s="34" t="str">
        <f>Navlight!C157</f>
        <v>XV</v>
      </c>
      <c r="D157" s="34" t="str">
        <f>Navlight!D157</f>
        <v>CLOSED:The Grove Metrogaine (Foot)</v>
      </c>
      <c r="E157" s="34" t="str">
        <f t="shared" si="16"/>
        <v/>
      </c>
      <c r="F157" s="34" t="str">
        <f t="shared" si="17"/>
        <v/>
      </c>
      <c r="G157" s="34" t="str">
        <f t="shared" si="18"/>
        <v/>
      </c>
      <c r="H157" s="34" t="str">
        <f t="shared" si="19"/>
        <v/>
      </c>
      <c r="I157" s="34" t="str">
        <f t="shared" si="20"/>
        <v/>
      </c>
      <c r="J157" s="34" t="str">
        <f t="shared" si="21"/>
        <v/>
      </c>
      <c r="K157" s="34" t="str">
        <f t="shared" si="22"/>
        <v/>
      </c>
      <c r="L157" s="34" t="str">
        <f t="shared" si="23"/>
        <v/>
      </c>
    </row>
    <row r="158" spans="1:12" x14ac:dyDescent="0.25">
      <c r="A158" s="34">
        <f>Navlight!A158</f>
        <v>67</v>
      </c>
      <c r="B158" s="34" t="str">
        <f>Navlight!B158</f>
        <v>Peter Noble</v>
      </c>
      <c r="C158" s="34" t="str">
        <f>Navlight!C158</f>
        <v>XSV</v>
      </c>
      <c r="D158" s="34" t="str">
        <f>Navlight!D158</f>
        <v>CLOSED:The Grove Metrogaine (Foot)</v>
      </c>
      <c r="E158" s="34" t="str">
        <f t="shared" si="16"/>
        <v>Peter Noble</v>
      </c>
      <c r="F158" s="34" t="str">
        <f t="shared" si="17"/>
        <v>Peter Noble, Heather Noble</v>
      </c>
      <c r="G158" s="34" t="str">
        <f t="shared" si="18"/>
        <v>Peter Noble, Heather Noble</v>
      </c>
      <c r="H158" s="34" t="str">
        <f t="shared" si="19"/>
        <v>Peter Noble, Heather Noble</v>
      </c>
      <c r="I158" s="34" t="str">
        <f t="shared" si="20"/>
        <v>Peter Noble, Heather Noble</v>
      </c>
      <c r="J158" s="34">
        <f t="shared" si="21"/>
        <v>67</v>
      </c>
      <c r="K158" s="34" t="str">
        <f t="shared" si="22"/>
        <v>Peter Noble, Heather Noble</v>
      </c>
      <c r="L158" s="34" t="str">
        <f t="shared" si="23"/>
        <v>CLOSED:The Grove Metrogaine (Foot)</v>
      </c>
    </row>
    <row r="159" spans="1:12" x14ac:dyDescent="0.25">
      <c r="A159" s="34">
        <f>Navlight!A159</f>
        <v>67</v>
      </c>
      <c r="B159" s="34" t="str">
        <f>Navlight!B159</f>
        <v>Heather Noble</v>
      </c>
      <c r="C159" s="34" t="str">
        <f>Navlight!C159</f>
        <v>XSV</v>
      </c>
      <c r="D159" s="34" t="str">
        <f>Navlight!D159</f>
        <v>CLOSED:The Grove Metrogaine (Foot)</v>
      </c>
      <c r="E159" s="34" t="str">
        <f t="shared" si="16"/>
        <v/>
      </c>
      <c r="F159" s="34" t="str">
        <f t="shared" si="17"/>
        <v/>
      </c>
      <c r="G159" s="34" t="str">
        <f t="shared" si="18"/>
        <v/>
      </c>
      <c r="H159" s="34" t="str">
        <f t="shared" si="19"/>
        <v/>
      </c>
      <c r="I159" s="34" t="str">
        <f t="shared" si="20"/>
        <v/>
      </c>
      <c r="J159" s="34" t="str">
        <f t="shared" si="21"/>
        <v/>
      </c>
      <c r="K159" s="34" t="str">
        <f t="shared" si="22"/>
        <v/>
      </c>
      <c r="L159" s="34" t="str">
        <f t="shared" si="23"/>
        <v/>
      </c>
    </row>
    <row r="160" spans="1:12" x14ac:dyDescent="0.25">
      <c r="A160" s="34">
        <f>Navlight!A160</f>
        <v>68</v>
      </c>
      <c r="B160" s="34" t="str">
        <f>Navlight!B160</f>
        <v>Andrew Baker</v>
      </c>
      <c r="C160" s="34" t="str">
        <f>Navlight!C160</f>
        <v>MV</v>
      </c>
      <c r="D160" s="34" t="str">
        <f>Navlight!D160</f>
        <v>CLOSED:The Grove Metrogaine (Foot)</v>
      </c>
      <c r="E160" s="34" t="str">
        <f t="shared" si="16"/>
        <v>Andrew Baker</v>
      </c>
      <c r="F160" s="34" t="str">
        <f t="shared" si="17"/>
        <v>Andrew Baker, Matthew Gisborne</v>
      </c>
      <c r="G160" s="34" t="str">
        <f t="shared" si="18"/>
        <v>Andrew Baker, Matthew Gisborne</v>
      </c>
      <c r="H160" s="34" t="str">
        <f t="shared" si="19"/>
        <v>Andrew Baker, Matthew Gisborne</v>
      </c>
      <c r="I160" s="34" t="str">
        <f t="shared" si="20"/>
        <v>Andrew Baker, Matthew Gisborne</v>
      </c>
      <c r="J160" s="34">
        <f t="shared" si="21"/>
        <v>68</v>
      </c>
      <c r="K160" s="34" t="str">
        <f t="shared" si="22"/>
        <v>Andrew Baker, Matthew Gisborne</v>
      </c>
      <c r="L160" s="34" t="str">
        <f t="shared" si="23"/>
        <v>CLOSED:The Grove Metrogaine (Foot)</v>
      </c>
    </row>
    <row r="161" spans="1:12" x14ac:dyDescent="0.25">
      <c r="A161" s="34">
        <f>Navlight!A161</f>
        <v>68</v>
      </c>
      <c r="B161" s="34" t="str">
        <f>Navlight!B161</f>
        <v>Matthew Gisborne</v>
      </c>
      <c r="C161" s="34" t="str">
        <f>Navlight!C161</f>
        <v>MV</v>
      </c>
      <c r="D161" s="34" t="str">
        <f>Navlight!D161</f>
        <v>CLOSED:The Grove Metrogaine (Foot)</v>
      </c>
      <c r="E161" s="34" t="str">
        <f t="shared" si="16"/>
        <v/>
      </c>
      <c r="F161" s="34" t="str">
        <f t="shared" si="17"/>
        <v/>
      </c>
      <c r="G161" s="34" t="str">
        <f t="shared" si="18"/>
        <v/>
      </c>
      <c r="H161" s="34" t="str">
        <f t="shared" si="19"/>
        <v/>
      </c>
      <c r="I161" s="34" t="str">
        <f t="shared" si="20"/>
        <v/>
      </c>
      <c r="J161" s="34" t="str">
        <f t="shared" si="21"/>
        <v/>
      </c>
      <c r="K161" s="34" t="str">
        <f t="shared" si="22"/>
        <v/>
      </c>
      <c r="L161" s="34" t="str">
        <f t="shared" si="23"/>
        <v/>
      </c>
    </row>
    <row r="162" spans="1:12" x14ac:dyDescent="0.25">
      <c r="A162" s="34">
        <f>Navlight!A162</f>
        <v>0</v>
      </c>
      <c r="B162" s="34">
        <f>Navlight!B162</f>
        <v>0</v>
      </c>
      <c r="C162" s="34">
        <f>Navlight!C162</f>
        <v>0</v>
      </c>
      <c r="D162" s="34">
        <f>Navlight!D162</f>
        <v>0</v>
      </c>
      <c r="E162" s="34">
        <f t="shared" si="16"/>
        <v>0</v>
      </c>
      <c r="F162" s="34" t="str">
        <f t="shared" si="17"/>
        <v>0, 0</v>
      </c>
      <c r="G162" s="34" t="str">
        <f t="shared" si="18"/>
        <v>0, 0, 0</v>
      </c>
      <c r="H162" s="34" t="str">
        <f t="shared" si="19"/>
        <v>0, 0, 0, 0</v>
      </c>
      <c r="I162" s="34" t="str">
        <f t="shared" si="20"/>
        <v>0, 0, 0, 0, 0</v>
      </c>
      <c r="J162" s="34">
        <f t="shared" si="21"/>
        <v>0</v>
      </c>
      <c r="K162" s="34" t="str">
        <f t="shared" si="22"/>
        <v>0, 0, 0, 0, 0</v>
      </c>
      <c r="L162" s="34">
        <f t="shared" si="23"/>
        <v>0</v>
      </c>
    </row>
    <row r="163" spans="1:12" x14ac:dyDescent="0.25">
      <c r="A163" s="34">
        <f>Navlight!A163</f>
        <v>0</v>
      </c>
      <c r="B163" s="34">
        <f>Navlight!B163</f>
        <v>0</v>
      </c>
      <c r="C163" s="34">
        <f>Navlight!C163</f>
        <v>0</v>
      </c>
      <c r="D163" s="34">
        <f>Navlight!D163</f>
        <v>0</v>
      </c>
      <c r="E163" s="34" t="str">
        <f t="shared" si="16"/>
        <v/>
      </c>
      <c r="F163" s="34" t="str">
        <f t="shared" si="17"/>
        <v>, 0</v>
      </c>
      <c r="G163" s="34" t="str">
        <f t="shared" si="18"/>
        <v>, 0, 0</v>
      </c>
      <c r="H163" s="34" t="str">
        <f t="shared" si="19"/>
        <v>, 0, 0, 0</v>
      </c>
      <c r="I163" s="34" t="str">
        <f t="shared" si="20"/>
        <v>, 0, 0, 0, 0</v>
      </c>
      <c r="J163" s="34" t="str">
        <f t="shared" si="21"/>
        <v/>
      </c>
      <c r="K163" s="34" t="str">
        <f t="shared" si="22"/>
        <v/>
      </c>
      <c r="L163" s="34" t="str">
        <f t="shared" si="23"/>
        <v/>
      </c>
    </row>
    <row r="164" spans="1:12" x14ac:dyDescent="0.25">
      <c r="A164" s="34">
        <f>Navlight!A164</f>
        <v>0</v>
      </c>
      <c r="B164" s="34">
        <f>Navlight!B164</f>
        <v>0</v>
      </c>
      <c r="C164" s="34">
        <f>Navlight!C164</f>
        <v>0</v>
      </c>
      <c r="D164" s="34">
        <f>Navlight!D164</f>
        <v>0</v>
      </c>
      <c r="E164" s="34" t="str">
        <f t="shared" si="16"/>
        <v/>
      </c>
      <c r="F164" s="34" t="str">
        <f t="shared" si="17"/>
        <v>, 0</v>
      </c>
      <c r="G164" s="34" t="str">
        <f t="shared" si="18"/>
        <v>, 0, 0</v>
      </c>
      <c r="H164" s="34" t="str">
        <f t="shared" si="19"/>
        <v>, 0, 0, 0</v>
      </c>
      <c r="I164" s="34" t="str">
        <f t="shared" si="20"/>
        <v>, 0, 0, 0, 0</v>
      </c>
      <c r="J164" s="34" t="str">
        <f t="shared" si="21"/>
        <v/>
      </c>
      <c r="K164" s="34" t="str">
        <f t="shared" si="22"/>
        <v/>
      </c>
      <c r="L164" s="34" t="str">
        <f t="shared" si="23"/>
        <v/>
      </c>
    </row>
    <row r="165" spans="1:12" x14ac:dyDescent="0.25">
      <c r="A165" s="34">
        <f>Navlight!A165</f>
        <v>0</v>
      </c>
      <c r="B165" s="34">
        <f>Navlight!B165</f>
        <v>0</v>
      </c>
      <c r="C165" s="34">
        <f>Navlight!C165</f>
        <v>0</v>
      </c>
      <c r="D165" s="34">
        <f>Navlight!D165</f>
        <v>0</v>
      </c>
      <c r="E165" s="34" t="str">
        <f t="shared" si="16"/>
        <v/>
      </c>
      <c r="F165" s="34" t="str">
        <f t="shared" si="17"/>
        <v>, 0</v>
      </c>
      <c r="G165" s="34" t="str">
        <f t="shared" si="18"/>
        <v>, 0, 0</v>
      </c>
      <c r="H165" s="34" t="str">
        <f t="shared" si="19"/>
        <v>, 0, 0, 0</v>
      </c>
      <c r="I165" s="34" t="str">
        <f t="shared" si="20"/>
        <v>, 0, 0, 0, 0</v>
      </c>
      <c r="J165" s="34" t="str">
        <f t="shared" si="21"/>
        <v/>
      </c>
      <c r="K165" s="34" t="str">
        <f t="shared" si="22"/>
        <v/>
      </c>
      <c r="L165" s="34" t="str">
        <f t="shared" si="23"/>
        <v/>
      </c>
    </row>
    <row r="166" spans="1:12" x14ac:dyDescent="0.25">
      <c r="A166" s="34">
        <f>Navlight!A166</f>
        <v>0</v>
      </c>
      <c r="B166" s="34">
        <f>Navlight!B166</f>
        <v>0</v>
      </c>
      <c r="C166" s="34">
        <f>Navlight!C166</f>
        <v>0</v>
      </c>
      <c r="D166" s="34">
        <f>Navlight!D166</f>
        <v>0</v>
      </c>
      <c r="E166" s="34" t="str">
        <f t="shared" si="16"/>
        <v/>
      </c>
      <c r="F166" s="34" t="str">
        <f t="shared" si="17"/>
        <v>, 0</v>
      </c>
      <c r="G166" s="34" t="str">
        <f t="shared" si="18"/>
        <v>, 0, 0</v>
      </c>
      <c r="H166" s="34" t="str">
        <f t="shared" si="19"/>
        <v>, 0, 0, 0</v>
      </c>
      <c r="I166" s="34" t="str">
        <f t="shared" si="20"/>
        <v>, 0, 0, 0, 0</v>
      </c>
      <c r="J166" s="34" t="str">
        <f t="shared" si="21"/>
        <v/>
      </c>
      <c r="K166" s="34" t="str">
        <f t="shared" si="22"/>
        <v/>
      </c>
      <c r="L166" s="34" t="str">
        <f t="shared" si="23"/>
        <v/>
      </c>
    </row>
    <row r="167" spans="1:12" x14ac:dyDescent="0.25">
      <c r="A167" s="34">
        <f>Navlight!A167</f>
        <v>0</v>
      </c>
      <c r="B167" s="34">
        <f>Navlight!B167</f>
        <v>0</v>
      </c>
      <c r="C167" s="34">
        <f>Navlight!C167</f>
        <v>0</v>
      </c>
      <c r="D167" s="34">
        <f>Navlight!D167</f>
        <v>0</v>
      </c>
      <c r="E167" s="34" t="str">
        <f t="shared" si="16"/>
        <v/>
      </c>
      <c r="F167" s="34" t="str">
        <f t="shared" si="17"/>
        <v>, 0</v>
      </c>
      <c r="G167" s="34" t="str">
        <f t="shared" si="18"/>
        <v>, 0, 0</v>
      </c>
      <c r="H167" s="34" t="str">
        <f t="shared" si="19"/>
        <v>, 0, 0, 0</v>
      </c>
      <c r="I167" s="34" t="str">
        <f t="shared" si="20"/>
        <v>, 0, 0, 0, 0</v>
      </c>
      <c r="J167" s="34" t="str">
        <f t="shared" si="21"/>
        <v/>
      </c>
      <c r="K167" s="34" t="str">
        <f t="shared" si="22"/>
        <v/>
      </c>
      <c r="L167" s="34" t="str">
        <f t="shared" si="23"/>
        <v/>
      </c>
    </row>
    <row r="168" spans="1:12" x14ac:dyDescent="0.25">
      <c r="A168" s="34">
        <f>Navlight!A168</f>
        <v>0</v>
      </c>
      <c r="B168" s="34">
        <f>Navlight!B168</f>
        <v>0</v>
      </c>
      <c r="C168" s="34">
        <f>Navlight!C168</f>
        <v>0</v>
      </c>
      <c r="D168" s="34">
        <f>Navlight!D168</f>
        <v>0</v>
      </c>
      <c r="E168" s="34" t="str">
        <f t="shared" si="16"/>
        <v/>
      </c>
      <c r="F168" s="34" t="str">
        <f t="shared" si="17"/>
        <v>, 0</v>
      </c>
      <c r="G168" s="34" t="str">
        <f t="shared" si="18"/>
        <v>, 0, 0</v>
      </c>
      <c r="H168" s="34" t="str">
        <f t="shared" si="19"/>
        <v>, 0, 0, 0</v>
      </c>
      <c r="I168" s="34" t="str">
        <f t="shared" si="20"/>
        <v>, 0, 0, 0, 0</v>
      </c>
      <c r="J168" s="34" t="str">
        <f t="shared" si="21"/>
        <v/>
      </c>
      <c r="K168" s="34" t="str">
        <f t="shared" si="22"/>
        <v/>
      </c>
      <c r="L168" s="34" t="str">
        <f t="shared" si="23"/>
        <v/>
      </c>
    </row>
    <row r="169" spans="1:12" x14ac:dyDescent="0.25">
      <c r="A169" s="34">
        <f>Navlight!A169</f>
        <v>0</v>
      </c>
      <c r="B169" s="34">
        <f>Navlight!B169</f>
        <v>0</v>
      </c>
      <c r="C169" s="34">
        <f>Navlight!C169</f>
        <v>0</v>
      </c>
      <c r="D169" s="34">
        <f>Navlight!D169</f>
        <v>0</v>
      </c>
      <c r="E169" s="34" t="str">
        <f t="shared" si="16"/>
        <v/>
      </c>
      <c r="F169" s="34" t="str">
        <f t="shared" si="17"/>
        <v>, 0</v>
      </c>
      <c r="G169" s="34" t="str">
        <f t="shared" si="18"/>
        <v>, 0, 0</v>
      </c>
      <c r="H169" s="34" t="str">
        <f t="shared" si="19"/>
        <v>, 0, 0, 0</v>
      </c>
      <c r="I169" s="34" t="str">
        <f t="shared" si="20"/>
        <v>, 0, 0, 0, 0</v>
      </c>
      <c r="J169" s="34" t="str">
        <f t="shared" si="21"/>
        <v/>
      </c>
      <c r="K169" s="34" t="str">
        <f t="shared" si="22"/>
        <v/>
      </c>
      <c r="L169" s="34" t="str">
        <f t="shared" si="23"/>
        <v/>
      </c>
    </row>
    <row r="170" spans="1:12" x14ac:dyDescent="0.25">
      <c r="A170" s="34">
        <f>Navlight!A170</f>
        <v>0</v>
      </c>
      <c r="B170" s="34">
        <f>Navlight!B170</f>
        <v>0</v>
      </c>
      <c r="C170" s="34">
        <f>Navlight!C170</f>
        <v>0</v>
      </c>
      <c r="D170" s="34">
        <f>Navlight!D170</f>
        <v>0</v>
      </c>
      <c r="E170" s="34" t="str">
        <f t="shared" si="16"/>
        <v/>
      </c>
      <c r="F170" s="34" t="str">
        <f t="shared" si="17"/>
        <v>, 0</v>
      </c>
      <c r="G170" s="34" t="str">
        <f t="shared" si="18"/>
        <v>, 0, 0</v>
      </c>
      <c r="H170" s="34" t="str">
        <f t="shared" si="19"/>
        <v>, 0, 0, 0</v>
      </c>
      <c r="I170" s="34" t="str">
        <f t="shared" si="20"/>
        <v>, 0, 0, 0, 0</v>
      </c>
      <c r="J170" s="34" t="str">
        <f t="shared" si="21"/>
        <v/>
      </c>
      <c r="K170" s="34" t="str">
        <f t="shared" si="22"/>
        <v/>
      </c>
      <c r="L170" s="34" t="str">
        <f t="shared" si="23"/>
        <v/>
      </c>
    </row>
    <row r="171" spans="1:12" x14ac:dyDescent="0.25">
      <c r="A171" s="34">
        <f>Navlight!A171</f>
        <v>0</v>
      </c>
      <c r="B171" s="34">
        <f>Navlight!B171</f>
        <v>0</v>
      </c>
      <c r="C171" s="34">
        <f>Navlight!C171</f>
        <v>0</v>
      </c>
      <c r="D171" s="34">
        <f>Navlight!D171</f>
        <v>0</v>
      </c>
      <c r="E171" s="34" t="str">
        <f t="shared" si="16"/>
        <v/>
      </c>
      <c r="F171" s="34" t="str">
        <f t="shared" si="17"/>
        <v>, 0</v>
      </c>
      <c r="G171" s="34" t="str">
        <f t="shared" si="18"/>
        <v>, 0, 0</v>
      </c>
      <c r="H171" s="34" t="str">
        <f t="shared" si="19"/>
        <v>, 0, 0, 0</v>
      </c>
      <c r="I171" s="34" t="str">
        <f t="shared" si="20"/>
        <v>, 0, 0, 0, 0</v>
      </c>
      <c r="J171" s="34" t="str">
        <f t="shared" si="21"/>
        <v/>
      </c>
      <c r="K171" s="34" t="str">
        <f t="shared" si="22"/>
        <v/>
      </c>
      <c r="L171" s="34" t="str">
        <f t="shared" si="23"/>
        <v/>
      </c>
    </row>
    <row r="172" spans="1:12" x14ac:dyDescent="0.25">
      <c r="A172" s="34">
        <f>Navlight!A172</f>
        <v>0</v>
      </c>
      <c r="B172" s="34">
        <f>Navlight!B172</f>
        <v>0</v>
      </c>
      <c r="C172" s="34">
        <f>Navlight!C172</f>
        <v>0</v>
      </c>
      <c r="D172" s="34">
        <f>Navlight!D172</f>
        <v>0</v>
      </c>
      <c r="E172" s="34" t="str">
        <f t="shared" si="16"/>
        <v/>
      </c>
      <c r="F172" s="34" t="str">
        <f t="shared" si="17"/>
        <v>, 0</v>
      </c>
      <c r="G172" s="34" t="str">
        <f t="shared" si="18"/>
        <v>, 0, 0</v>
      </c>
      <c r="H172" s="34" t="str">
        <f t="shared" si="19"/>
        <v>, 0, 0, 0</v>
      </c>
      <c r="I172" s="34" t="str">
        <f t="shared" si="20"/>
        <v>, 0, 0, 0, 0</v>
      </c>
      <c r="J172" s="34" t="str">
        <f t="shared" si="21"/>
        <v/>
      </c>
      <c r="K172" s="34" t="str">
        <f t="shared" si="22"/>
        <v/>
      </c>
      <c r="L172" s="34" t="str">
        <f t="shared" si="23"/>
        <v/>
      </c>
    </row>
    <row r="173" spans="1:12" x14ac:dyDescent="0.25">
      <c r="A173" s="34">
        <f>Navlight!A173</f>
        <v>0</v>
      </c>
      <c r="B173" s="34">
        <f>Navlight!B173</f>
        <v>0</v>
      </c>
      <c r="C173" s="34">
        <f>Navlight!C173</f>
        <v>0</v>
      </c>
      <c r="D173" s="34">
        <f>Navlight!D173</f>
        <v>0</v>
      </c>
      <c r="E173" s="34" t="str">
        <f t="shared" si="16"/>
        <v/>
      </c>
      <c r="F173" s="34" t="str">
        <f t="shared" si="17"/>
        <v>, 0</v>
      </c>
      <c r="G173" s="34" t="str">
        <f t="shared" si="18"/>
        <v>, 0, 0</v>
      </c>
      <c r="H173" s="34" t="str">
        <f t="shared" si="19"/>
        <v>, 0, 0, 0</v>
      </c>
      <c r="I173" s="34" t="str">
        <f t="shared" si="20"/>
        <v>, 0, 0, 0, 0</v>
      </c>
      <c r="J173" s="34" t="str">
        <f t="shared" si="21"/>
        <v/>
      </c>
      <c r="K173" s="34" t="str">
        <f t="shared" si="22"/>
        <v/>
      </c>
      <c r="L173" s="34" t="str">
        <f t="shared" si="23"/>
        <v/>
      </c>
    </row>
    <row r="174" spans="1:12" x14ac:dyDescent="0.25">
      <c r="A174" s="34">
        <f>Navlight!A174</f>
        <v>0</v>
      </c>
      <c r="B174" s="34">
        <f>Navlight!B174</f>
        <v>0</v>
      </c>
      <c r="C174" s="34">
        <f>Navlight!C174</f>
        <v>0</v>
      </c>
      <c r="D174" s="34">
        <f>Navlight!D174</f>
        <v>0</v>
      </c>
      <c r="E174" s="34" t="str">
        <f t="shared" si="16"/>
        <v/>
      </c>
      <c r="F174" s="34" t="str">
        <f t="shared" si="17"/>
        <v>, 0</v>
      </c>
      <c r="G174" s="34" t="str">
        <f t="shared" si="18"/>
        <v>, 0, 0</v>
      </c>
      <c r="H174" s="34" t="str">
        <f t="shared" si="19"/>
        <v>, 0, 0, 0</v>
      </c>
      <c r="I174" s="34" t="str">
        <f t="shared" si="20"/>
        <v>, 0, 0, 0, 0</v>
      </c>
      <c r="J174" s="34" t="str">
        <f t="shared" si="21"/>
        <v/>
      </c>
      <c r="K174" s="34" t="str">
        <f t="shared" si="22"/>
        <v/>
      </c>
      <c r="L174" s="34" t="str">
        <f t="shared" si="23"/>
        <v/>
      </c>
    </row>
    <row r="175" spans="1:12" x14ac:dyDescent="0.25">
      <c r="A175" s="34">
        <f>Navlight!A175</f>
        <v>0</v>
      </c>
      <c r="B175" s="34">
        <f>Navlight!B175</f>
        <v>0</v>
      </c>
      <c r="C175" s="34">
        <f>Navlight!C175</f>
        <v>0</v>
      </c>
      <c r="D175" s="34">
        <f>Navlight!D175</f>
        <v>0</v>
      </c>
      <c r="E175" s="34" t="str">
        <f t="shared" si="16"/>
        <v/>
      </c>
      <c r="F175" s="34" t="str">
        <f t="shared" si="17"/>
        <v>, 0</v>
      </c>
      <c r="G175" s="34" t="str">
        <f t="shared" si="18"/>
        <v>, 0, 0</v>
      </c>
      <c r="H175" s="34" t="str">
        <f t="shared" si="19"/>
        <v>, 0, 0, 0</v>
      </c>
      <c r="I175" s="34" t="str">
        <f t="shared" si="20"/>
        <v>, 0, 0, 0, 0</v>
      </c>
      <c r="J175" s="34" t="str">
        <f t="shared" si="21"/>
        <v/>
      </c>
      <c r="K175" s="34" t="str">
        <f t="shared" si="22"/>
        <v/>
      </c>
      <c r="L175" s="34" t="str">
        <f t="shared" si="23"/>
        <v/>
      </c>
    </row>
    <row r="176" spans="1:12" x14ac:dyDescent="0.25">
      <c r="A176" s="34">
        <f>Navlight!A176</f>
        <v>0</v>
      </c>
      <c r="B176" s="34">
        <f>Navlight!B176</f>
        <v>0</v>
      </c>
      <c r="C176" s="34">
        <f>Navlight!C176</f>
        <v>0</v>
      </c>
      <c r="D176" s="34">
        <f>Navlight!D176</f>
        <v>0</v>
      </c>
      <c r="E176" s="34" t="str">
        <f t="shared" si="16"/>
        <v/>
      </c>
      <c r="F176" s="34" t="str">
        <f t="shared" si="17"/>
        <v>, 0</v>
      </c>
      <c r="G176" s="34" t="str">
        <f t="shared" si="18"/>
        <v>, 0, 0</v>
      </c>
      <c r="H176" s="34" t="str">
        <f t="shared" si="19"/>
        <v>, 0, 0, 0</v>
      </c>
      <c r="I176" s="34" t="str">
        <f t="shared" si="20"/>
        <v>, 0, 0, 0, 0</v>
      </c>
      <c r="J176" s="34" t="str">
        <f t="shared" si="21"/>
        <v/>
      </c>
      <c r="K176" s="34" t="str">
        <f t="shared" si="22"/>
        <v/>
      </c>
      <c r="L176" s="34" t="str">
        <f t="shared" si="23"/>
        <v/>
      </c>
    </row>
    <row r="177" spans="1:12" x14ac:dyDescent="0.25">
      <c r="A177" s="34">
        <f>Navlight!A177</f>
        <v>0</v>
      </c>
      <c r="B177" s="34">
        <f>Navlight!B177</f>
        <v>0</v>
      </c>
      <c r="C177" s="34">
        <f>Navlight!C177</f>
        <v>0</v>
      </c>
      <c r="D177" s="34">
        <f>Navlight!D177</f>
        <v>0</v>
      </c>
      <c r="E177" s="34" t="str">
        <f t="shared" si="16"/>
        <v/>
      </c>
      <c r="F177" s="34" t="str">
        <f t="shared" si="17"/>
        <v>, 0</v>
      </c>
      <c r="G177" s="34" t="str">
        <f t="shared" si="18"/>
        <v>, 0, 0</v>
      </c>
      <c r="H177" s="34" t="str">
        <f t="shared" si="19"/>
        <v>, 0, 0, 0</v>
      </c>
      <c r="I177" s="34" t="str">
        <f t="shared" si="20"/>
        <v>, 0, 0, 0, 0</v>
      </c>
      <c r="J177" s="34" t="str">
        <f t="shared" si="21"/>
        <v/>
      </c>
      <c r="K177" s="34" t="str">
        <f t="shared" si="22"/>
        <v/>
      </c>
      <c r="L177" s="34" t="str">
        <f t="shared" si="23"/>
        <v/>
      </c>
    </row>
    <row r="178" spans="1:12" x14ac:dyDescent="0.25">
      <c r="A178" s="34">
        <f>Navlight!A178</f>
        <v>0</v>
      </c>
      <c r="B178" s="34">
        <f>Navlight!B178</f>
        <v>0</v>
      </c>
      <c r="C178" s="34">
        <f>Navlight!C178</f>
        <v>0</v>
      </c>
      <c r="D178" s="34">
        <f>Navlight!D178</f>
        <v>0</v>
      </c>
      <c r="E178" s="34" t="str">
        <f t="shared" si="16"/>
        <v/>
      </c>
      <c r="F178" s="34" t="str">
        <f t="shared" si="17"/>
        <v>, 0</v>
      </c>
      <c r="G178" s="34" t="str">
        <f t="shared" si="18"/>
        <v>, 0, 0</v>
      </c>
      <c r="H178" s="34" t="str">
        <f t="shared" si="19"/>
        <v>, 0, 0, 0</v>
      </c>
      <c r="I178" s="34" t="str">
        <f t="shared" si="20"/>
        <v>, 0, 0, 0, 0</v>
      </c>
      <c r="J178" s="34" t="str">
        <f t="shared" si="21"/>
        <v/>
      </c>
      <c r="K178" s="34" t="str">
        <f t="shared" si="22"/>
        <v/>
      </c>
      <c r="L178" s="34" t="str">
        <f t="shared" si="23"/>
        <v/>
      </c>
    </row>
    <row r="179" spans="1:12" x14ac:dyDescent="0.25">
      <c r="A179" s="34">
        <f>Navlight!A179</f>
        <v>0</v>
      </c>
      <c r="B179" s="34">
        <f>Navlight!B179</f>
        <v>0</v>
      </c>
      <c r="C179" s="34">
        <f>Navlight!C179</f>
        <v>0</v>
      </c>
      <c r="D179" s="34">
        <f>Navlight!D179</f>
        <v>0</v>
      </c>
      <c r="E179" s="34" t="str">
        <f t="shared" si="16"/>
        <v/>
      </c>
      <c r="F179" s="34" t="str">
        <f t="shared" si="17"/>
        <v>, 0</v>
      </c>
      <c r="G179" s="34" t="str">
        <f t="shared" si="18"/>
        <v>, 0, 0</v>
      </c>
      <c r="H179" s="34" t="str">
        <f t="shared" si="19"/>
        <v>, 0, 0, 0</v>
      </c>
      <c r="I179" s="34" t="str">
        <f t="shared" si="20"/>
        <v>, 0, 0, 0, 0</v>
      </c>
      <c r="J179" s="34" t="str">
        <f t="shared" si="21"/>
        <v/>
      </c>
      <c r="K179" s="34" t="str">
        <f t="shared" si="22"/>
        <v/>
      </c>
      <c r="L179" s="34" t="str">
        <f t="shared" si="23"/>
        <v/>
      </c>
    </row>
    <row r="180" spans="1:12" x14ac:dyDescent="0.25">
      <c r="A180" s="34">
        <f>Navlight!A180</f>
        <v>0</v>
      </c>
      <c r="B180" s="34">
        <f>Navlight!B180</f>
        <v>0</v>
      </c>
      <c r="C180" s="34">
        <f>Navlight!C180</f>
        <v>0</v>
      </c>
      <c r="D180" s="34">
        <f>Navlight!D180</f>
        <v>0</v>
      </c>
      <c r="E180" s="34" t="str">
        <f t="shared" si="16"/>
        <v/>
      </c>
      <c r="F180" s="34" t="str">
        <f t="shared" si="17"/>
        <v>, 0</v>
      </c>
      <c r="G180" s="34" t="str">
        <f t="shared" si="18"/>
        <v>, 0, 0</v>
      </c>
      <c r="H180" s="34" t="str">
        <f t="shared" si="19"/>
        <v>, 0, 0, 0</v>
      </c>
      <c r="I180" s="34" t="str">
        <f t="shared" si="20"/>
        <v>, 0, 0, 0, 0</v>
      </c>
      <c r="J180" s="34" t="str">
        <f t="shared" si="21"/>
        <v/>
      </c>
      <c r="K180" s="34" t="str">
        <f t="shared" si="22"/>
        <v/>
      </c>
      <c r="L180" s="34" t="str">
        <f t="shared" si="23"/>
        <v/>
      </c>
    </row>
    <row r="181" spans="1:12" x14ac:dyDescent="0.25">
      <c r="A181" s="34">
        <f>Navlight!A181</f>
        <v>0</v>
      </c>
      <c r="B181" s="34">
        <f>Navlight!B181</f>
        <v>0</v>
      </c>
      <c r="C181" s="34">
        <f>Navlight!C181</f>
        <v>0</v>
      </c>
      <c r="D181" s="34">
        <f>Navlight!D181</f>
        <v>0</v>
      </c>
      <c r="E181" s="34" t="str">
        <f t="shared" si="16"/>
        <v/>
      </c>
      <c r="F181" s="34" t="str">
        <f t="shared" si="17"/>
        <v>, 0</v>
      </c>
      <c r="G181" s="34" t="str">
        <f t="shared" si="18"/>
        <v>, 0, 0</v>
      </c>
      <c r="H181" s="34" t="str">
        <f t="shared" si="19"/>
        <v>, 0, 0, 0</v>
      </c>
      <c r="I181" s="34" t="str">
        <f t="shared" si="20"/>
        <v>, 0, 0, 0, 0</v>
      </c>
      <c r="J181" s="34" t="str">
        <f t="shared" si="21"/>
        <v/>
      </c>
      <c r="K181" s="34" t="str">
        <f t="shared" si="22"/>
        <v/>
      </c>
      <c r="L181" s="34" t="str">
        <f t="shared" si="23"/>
        <v/>
      </c>
    </row>
    <row r="182" spans="1:12" x14ac:dyDescent="0.25">
      <c r="A182" s="34">
        <f>Navlight!A182</f>
        <v>0</v>
      </c>
      <c r="B182" s="34">
        <f>Navlight!B182</f>
        <v>0</v>
      </c>
      <c r="C182" s="34">
        <f>Navlight!C182</f>
        <v>0</v>
      </c>
      <c r="D182" s="34">
        <f>Navlight!D182</f>
        <v>0</v>
      </c>
      <c r="E182" s="34" t="str">
        <f t="shared" si="16"/>
        <v/>
      </c>
      <c r="F182" s="34" t="str">
        <f t="shared" si="17"/>
        <v>, 0</v>
      </c>
      <c r="G182" s="34" t="str">
        <f t="shared" si="18"/>
        <v>, 0, 0</v>
      </c>
      <c r="H182" s="34" t="str">
        <f t="shared" si="19"/>
        <v>, 0, 0, 0</v>
      </c>
      <c r="I182" s="34" t="str">
        <f t="shared" si="20"/>
        <v>, 0, 0, 0, 0</v>
      </c>
      <c r="J182" s="34" t="str">
        <f t="shared" si="21"/>
        <v/>
      </c>
      <c r="K182" s="34" t="str">
        <f t="shared" si="22"/>
        <v/>
      </c>
      <c r="L182" s="34" t="str">
        <f t="shared" si="23"/>
        <v/>
      </c>
    </row>
    <row r="183" spans="1:12" x14ac:dyDescent="0.25">
      <c r="A183" s="34">
        <f>Navlight!A183</f>
        <v>0</v>
      </c>
      <c r="B183" s="34">
        <f>Navlight!B183</f>
        <v>0</v>
      </c>
      <c r="C183" s="34">
        <f>Navlight!C183</f>
        <v>0</v>
      </c>
      <c r="D183" s="34">
        <f>Navlight!D183</f>
        <v>0</v>
      </c>
      <c r="E183" s="34" t="str">
        <f t="shared" si="16"/>
        <v/>
      </c>
      <c r="F183" s="34" t="str">
        <f t="shared" si="17"/>
        <v>, 0</v>
      </c>
      <c r="G183" s="34" t="str">
        <f t="shared" si="18"/>
        <v>, 0, 0</v>
      </c>
      <c r="H183" s="34" t="str">
        <f t="shared" si="19"/>
        <v>, 0, 0, 0</v>
      </c>
      <c r="I183" s="34" t="str">
        <f t="shared" si="20"/>
        <v>, 0, 0, 0, 0</v>
      </c>
      <c r="J183" s="34" t="str">
        <f t="shared" si="21"/>
        <v/>
      </c>
      <c r="K183" s="34" t="str">
        <f t="shared" si="22"/>
        <v/>
      </c>
      <c r="L183" s="34" t="str">
        <f t="shared" si="23"/>
        <v/>
      </c>
    </row>
    <row r="184" spans="1:12" x14ac:dyDescent="0.25">
      <c r="A184" s="34">
        <f>Navlight!A184</f>
        <v>0</v>
      </c>
      <c r="B184" s="34">
        <f>Navlight!B184</f>
        <v>0</v>
      </c>
      <c r="C184" s="34">
        <f>Navlight!C184</f>
        <v>0</v>
      </c>
      <c r="D184" s="34">
        <f>Navlight!D184</f>
        <v>0</v>
      </c>
      <c r="E184" s="34" t="str">
        <f t="shared" si="16"/>
        <v/>
      </c>
      <c r="F184" s="34" t="str">
        <f t="shared" si="17"/>
        <v>, 0</v>
      </c>
      <c r="G184" s="34" t="str">
        <f t="shared" si="18"/>
        <v>, 0, 0</v>
      </c>
      <c r="H184" s="34" t="str">
        <f t="shared" si="19"/>
        <v>, 0, 0, 0</v>
      </c>
      <c r="I184" s="34" t="str">
        <f t="shared" si="20"/>
        <v>, 0, 0, 0, 0</v>
      </c>
      <c r="J184" s="34" t="str">
        <f t="shared" si="21"/>
        <v/>
      </c>
      <c r="K184" s="34" t="str">
        <f t="shared" si="22"/>
        <v/>
      </c>
      <c r="L184" s="34" t="str">
        <f t="shared" si="23"/>
        <v/>
      </c>
    </row>
    <row r="185" spans="1:12" x14ac:dyDescent="0.25">
      <c r="A185" s="34">
        <f>Navlight!A185</f>
        <v>0</v>
      </c>
      <c r="B185" s="34">
        <f>Navlight!B185</f>
        <v>0</v>
      </c>
      <c r="C185" s="34">
        <f>Navlight!C185</f>
        <v>0</v>
      </c>
      <c r="D185" s="34">
        <f>Navlight!D185</f>
        <v>0</v>
      </c>
      <c r="E185" s="34" t="str">
        <f t="shared" si="16"/>
        <v/>
      </c>
      <c r="F185" s="34" t="str">
        <f t="shared" si="17"/>
        <v>, 0</v>
      </c>
      <c r="G185" s="34" t="str">
        <f t="shared" si="18"/>
        <v>, 0, 0</v>
      </c>
      <c r="H185" s="34" t="str">
        <f t="shared" si="19"/>
        <v>, 0, 0, 0</v>
      </c>
      <c r="I185" s="34" t="str">
        <f t="shared" si="20"/>
        <v>, 0, 0, 0, 0</v>
      </c>
      <c r="J185" s="34" t="str">
        <f t="shared" si="21"/>
        <v/>
      </c>
      <c r="K185" s="34" t="str">
        <f t="shared" si="22"/>
        <v/>
      </c>
      <c r="L185" s="34" t="str">
        <f t="shared" si="23"/>
        <v/>
      </c>
    </row>
    <row r="186" spans="1:12" x14ac:dyDescent="0.25">
      <c r="A186" s="34">
        <f>Navlight!A186</f>
        <v>0</v>
      </c>
      <c r="B186" s="34">
        <f>Navlight!B186</f>
        <v>0</v>
      </c>
      <c r="C186" s="34">
        <f>Navlight!C186</f>
        <v>0</v>
      </c>
      <c r="D186" s="34">
        <f>Navlight!D186</f>
        <v>0</v>
      </c>
      <c r="E186" s="34" t="str">
        <f t="shared" si="16"/>
        <v/>
      </c>
      <c r="F186" s="34" t="str">
        <f t="shared" si="17"/>
        <v>, 0</v>
      </c>
      <c r="G186" s="34" t="str">
        <f t="shared" si="18"/>
        <v>, 0, 0</v>
      </c>
      <c r="H186" s="34" t="str">
        <f t="shared" si="19"/>
        <v>, 0, 0, 0</v>
      </c>
      <c r="I186" s="34" t="str">
        <f t="shared" si="20"/>
        <v>, 0, 0, 0, 0</v>
      </c>
      <c r="J186" s="34" t="str">
        <f t="shared" si="21"/>
        <v/>
      </c>
      <c r="K186" s="34" t="str">
        <f t="shared" si="22"/>
        <v/>
      </c>
      <c r="L186" s="34" t="str">
        <f t="shared" si="23"/>
        <v/>
      </c>
    </row>
    <row r="187" spans="1:12" x14ac:dyDescent="0.25">
      <c r="A187" s="34">
        <f>Navlight!A187</f>
        <v>0</v>
      </c>
      <c r="B187" s="34">
        <f>Navlight!B187</f>
        <v>0</v>
      </c>
      <c r="C187" s="34">
        <f>Navlight!C187</f>
        <v>0</v>
      </c>
      <c r="D187" s="34">
        <f>Navlight!D187</f>
        <v>0</v>
      </c>
      <c r="E187" s="34" t="str">
        <f t="shared" si="16"/>
        <v/>
      </c>
      <c r="F187" s="34" t="str">
        <f t="shared" si="17"/>
        <v>, 0</v>
      </c>
      <c r="G187" s="34" t="str">
        <f t="shared" si="18"/>
        <v>, 0, 0</v>
      </c>
      <c r="H187" s="34" t="str">
        <f t="shared" si="19"/>
        <v>, 0, 0, 0</v>
      </c>
      <c r="I187" s="34" t="str">
        <f t="shared" si="20"/>
        <v>, 0, 0, 0, 0</v>
      </c>
      <c r="J187" s="34" t="str">
        <f t="shared" si="21"/>
        <v/>
      </c>
      <c r="K187" s="34" t="str">
        <f t="shared" si="22"/>
        <v/>
      </c>
      <c r="L187" s="34" t="str">
        <f t="shared" si="23"/>
        <v/>
      </c>
    </row>
    <row r="188" spans="1:12" x14ac:dyDescent="0.25">
      <c r="A188" s="34">
        <f>Navlight!A188</f>
        <v>0</v>
      </c>
      <c r="B188" s="34">
        <f>Navlight!B188</f>
        <v>0</v>
      </c>
      <c r="C188" s="34">
        <f>Navlight!C188</f>
        <v>0</v>
      </c>
      <c r="D188" s="34">
        <f>Navlight!D188</f>
        <v>0</v>
      </c>
      <c r="E188" s="34" t="str">
        <f t="shared" si="16"/>
        <v/>
      </c>
      <c r="F188" s="34" t="str">
        <f t="shared" si="17"/>
        <v>, 0</v>
      </c>
      <c r="G188" s="34" t="str">
        <f t="shared" si="18"/>
        <v>, 0, 0</v>
      </c>
      <c r="H188" s="34" t="str">
        <f t="shared" si="19"/>
        <v>, 0, 0, 0</v>
      </c>
      <c r="I188" s="34" t="str">
        <f t="shared" si="20"/>
        <v>, 0, 0, 0, 0</v>
      </c>
      <c r="J188" s="34" t="str">
        <f t="shared" si="21"/>
        <v/>
      </c>
      <c r="K188" s="34" t="str">
        <f t="shared" si="22"/>
        <v/>
      </c>
      <c r="L188" s="34" t="str">
        <f t="shared" si="23"/>
        <v/>
      </c>
    </row>
    <row r="189" spans="1:12" x14ac:dyDescent="0.25">
      <c r="A189" s="34">
        <f>Navlight!A189</f>
        <v>0</v>
      </c>
      <c r="B189" s="34">
        <f>Navlight!B189</f>
        <v>0</v>
      </c>
      <c r="C189" s="34">
        <f>Navlight!C189</f>
        <v>0</v>
      </c>
      <c r="D189" s="34">
        <f>Navlight!D189</f>
        <v>0</v>
      </c>
      <c r="E189" s="34" t="str">
        <f t="shared" si="16"/>
        <v/>
      </c>
      <c r="F189" s="34" t="str">
        <f t="shared" si="17"/>
        <v>, 0</v>
      </c>
      <c r="G189" s="34" t="str">
        <f t="shared" si="18"/>
        <v>, 0, 0</v>
      </c>
      <c r="H189" s="34" t="str">
        <f t="shared" si="19"/>
        <v>, 0, 0, 0</v>
      </c>
      <c r="I189" s="34" t="str">
        <f t="shared" si="20"/>
        <v>, 0, 0, 0, 0</v>
      </c>
      <c r="J189" s="34" t="str">
        <f t="shared" si="21"/>
        <v/>
      </c>
      <c r="K189" s="34" t="str">
        <f t="shared" si="22"/>
        <v/>
      </c>
      <c r="L189" s="34" t="str">
        <f t="shared" si="23"/>
        <v/>
      </c>
    </row>
    <row r="190" spans="1:12" x14ac:dyDescent="0.25">
      <c r="A190" s="34">
        <f>Navlight!A190</f>
        <v>0</v>
      </c>
      <c r="B190" s="34">
        <f>Navlight!B190</f>
        <v>0</v>
      </c>
      <c r="C190" s="34">
        <f>Navlight!C190</f>
        <v>0</v>
      </c>
      <c r="D190" s="34">
        <f>Navlight!D190</f>
        <v>0</v>
      </c>
      <c r="E190" s="34" t="str">
        <f t="shared" si="16"/>
        <v/>
      </c>
      <c r="F190" s="34" t="str">
        <f t="shared" si="17"/>
        <v>, 0</v>
      </c>
      <c r="G190" s="34" t="str">
        <f t="shared" si="18"/>
        <v>, 0, 0</v>
      </c>
      <c r="H190" s="34" t="str">
        <f t="shared" si="19"/>
        <v>, 0, 0, 0</v>
      </c>
      <c r="I190" s="34" t="str">
        <f t="shared" si="20"/>
        <v>, 0, 0, 0, 0</v>
      </c>
      <c r="J190" s="34" t="str">
        <f t="shared" si="21"/>
        <v/>
      </c>
      <c r="K190" s="34" t="str">
        <f t="shared" si="22"/>
        <v/>
      </c>
      <c r="L190" s="34" t="str">
        <f t="shared" si="23"/>
        <v/>
      </c>
    </row>
    <row r="191" spans="1:12" x14ac:dyDescent="0.25">
      <c r="A191" s="34">
        <f>Navlight!A191</f>
        <v>0</v>
      </c>
      <c r="B191" s="34">
        <f>Navlight!B191</f>
        <v>0</v>
      </c>
      <c r="C191" s="34">
        <f>Navlight!C191</f>
        <v>0</v>
      </c>
      <c r="D191" s="34">
        <f>Navlight!D191</f>
        <v>0</v>
      </c>
      <c r="E191" s="34" t="str">
        <f t="shared" si="16"/>
        <v/>
      </c>
      <c r="F191" s="34" t="str">
        <f t="shared" si="17"/>
        <v>, 0</v>
      </c>
      <c r="G191" s="34" t="str">
        <f t="shared" si="18"/>
        <v>, 0, 0</v>
      </c>
      <c r="H191" s="34" t="str">
        <f t="shared" si="19"/>
        <v>, 0, 0, 0</v>
      </c>
      <c r="I191" s="34" t="str">
        <f t="shared" si="20"/>
        <v>, 0, 0, 0, 0</v>
      </c>
      <c r="J191" s="34" t="str">
        <f t="shared" si="21"/>
        <v/>
      </c>
      <c r="K191" s="34" t="str">
        <f t="shared" si="22"/>
        <v/>
      </c>
      <c r="L191" s="34" t="str">
        <f t="shared" si="23"/>
        <v/>
      </c>
    </row>
    <row r="192" spans="1:12" x14ac:dyDescent="0.25">
      <c r="A192" s="34">
        <f>Navlight!A192</f>
        <v>0</v>
      </c>
      <c r="B192" s="34">
        <f>Navlight!B192</f>
        <v>0</v>
      </c>
      <c r="C192" s="34">
        <f>Navlight!C192</f>
        <v>0</v>
      </c>
      <c r="D192" s="34">
        <f>Navlight!D192</f>
        <v>0</v>
      </c>
      <c r="E192" s="34" t="str">
        <f t="shared" si="16"/>
        <v/>
      </c>
      <c r="F192" s="34" t="str">
        <f t="shared" si="17"/>
        <v>, 0</v>
      </c>
      <c r="G192" s="34" t="str">
        <f t="shared" si="18"/>
        <v>, 0, 0</v>
      </c>
      <c r="H192" s="34" t="str">
        <f t="shared" si="19"/>
        <v>, 0, 0, 0</v>
      </c>
      <c r="I192" s="34" t="str">
        <f t="shared" si="20"/>
        <v>, 0, 0, 0, 0</v>
      </c>
      <c r="J192" s="34" t="str">
        <f t="shared" si="21"/>
        <v/>
      </c>
      <c r="K192" s="34" t="str">
        <f t="shared" si="22"/>
        <v/>
      </c>
      <c r="L192" s="34" t="str">
        <f t="shared" si="23"/>
        <v/>
      </c>
    </row>
    <row r="193" spans="1:12" x14ac:dyDescent="0.25">
      <c r="A193" s="34">
        <f>Navlight!A193</f>
        <v>0</v>
      </c>
      <c r="B193" s="34">
        <f>Navlight!B193</f>
        <v>0</v>
      </c>
      <c r="C193" s="34">
        <f>Navlight!C193</f>
        <v>0</v>
      </c>
      <c r="D193" s="34">
        <f>Navlight!D193</f>
        <v>0</v>
      </c>
      <c r="E193" s="34" t="str">
        <f t="shared" si="16"/>
        <v/>
      </c>
      <c r="F193" s="34" t="str">
        <f t="shared" si="17"/>
        <v>, 0</v>
      </c>
      <c r="G193" s="34" t="str">
        <f t="shared" si="18"/>
        <v>, 0, 0</v>
      </c>
      <c r="H193" s="34" t="str">
        <f t="shared" si="19"/>
        <v>, 0, 0, 0</v>
      </c>
      <c r="I193" s="34" t="str">
        <f t="shared" si="20"/>
        <v>, 0, 0, 0, 0</v>
      </c>
      <c r="J193" s="34" t="str">
        <f t="shared" si="21"/>
        <v/>
      </c>
      <c r="K193" s="34" t="str">
        <f t="shared" si="22"/>
        <v/>
      </c>
      <c r="L193" s="34" t="str">
        <f t="shared" si="23"/>
        <v/>
      </c>
    </row>
    <row r="194" spans="1:12" x14ac:dyDescent="0.25">
      <c r="A194" s="34">
        <f>Navlight!A194</f>
        <v>0</v>
      </c>
      <c r="B194" s="34">
        <f>Navlight!B194</f>
        <v>0</v>
      </c>
      <c r="C194" s="34">
        <f>Navlight!C194</f>
        <v>0</v>
      </c>
      <c r="D194" s="34">
        <f>Navlight!D194</f>
        <v>0</v>
      </c>
      <c r="E194" s="34" t="str">
        <f t="shared" si="16"/>
        <v/>
      </c>
      <c r="F194" s="34" t="str">
        <f t="shared" si="17"/>
        <v>, 0</v>
      </c>
      <c r="G194" s="34" t="str">
        <f t="shared" si="18"/>
        <v>, 0, 0</v>
      </c>
      <c r="H194" s="34" t="str">
        <f t="shared" si="19"/>
        <v>, 0, 0, 0</v>
      </c>
      <c r="I194" s="34" t="str">
        <f t="shared" si="20"/>
        <v>, 0, 0, 0, 0</v>
      </c>
      <c r="J194" s="34" t="str">
        <f t="shared" si="21"/>
        <v/>
      </c>
      <c r="K194" s="34" t="str">
        <f t="shared" si="22"/>
        <v/>
      </c>
      <c r="L194" s="34" t="str">
        <f t="shared" si="23"/>
        <v/>
      </c>
    </row>
    <row r="195" spans="1:12" x14ac:dyDescent="0.25">
      <c r="A195" s="34">
        <f>Navlight!A195</f>
        <v>0</v>
      </c>
      <c r="B195" s="34">
        <f>Navlight!B195</f>
        <v>0</v>
      </c>
      <c r="C195" s="34">
        <f>Navlight!C195</f>
        <v>0</v>
      </c>
      <c r="D195" s="34">
        <f>Navlight!D195</f>
        <v>0</v>
      </c>
      <c r="E195" s="34" t="str">
        <f t="shared" ref="E195:E258" si="24">IF(A195&lt;&gt;A194,B195,"")</f>
        <v/>
      </c>
      <c r="F195" s="34" t="str">
        <f t="shared" ref="F195:F258" si="25">IF(A196=A195,E195&amp;", "&amp;B196,E195)</f>
        <v>, 0</v>
      </c>
      <c r="G195" s="34" t="str">
        <f t="shared" ref="G195:G258" si="26">IF(A197=A195,F195&amp;", "&amp;B197,F195)</f>
        <v>, 0, 0</v>
      </c>
      <c r="H195" s="34" t="str">
        <f t="shared" ref="H195:H258" si="27">IF(A198=A195,G195&amp;", "&amp;B198,G195)</f>
        <v>, 0, 0, 0</v>
      </c>
      <c r="I195" s="34" t="str">
        <f t="shared" ref="I195:I258" si="28">IF(A199=A195,H195&amp;", "&amp;B199,H195)</f>
        <v>, 0, 0, 0, 0</v>
      </c>
      <c r="J195" s="34" t="str">
        <f t="shared" ref="J195:J258" si="29">IF(K195="","",A195)</f>
        <v/>
      </c>
      <c r="K195" s="34" t="str">
        <f t="shared" ref="K195:K258" si="30">IF(A195&lt;&gt;A194,I195,"")</f>
        <v/>
      </c>
      <c r="L195" s="34" t="str">
        <f>IF(K195="","",D195)</f>
        <v/>
      </c>
    </row>
    <row r="196" spans="1:12" x14ac:dyDescent="0.25">
      <c r="A196" s="34">
        <f>Navlight!A196</f>
        <v>0</v>
      </c>
      <c r="B196" s="34">
        <f>Navlight!B196</f>
        <v>0</v>
      </c>
      <c r="C196" s="34">
        <f>Navlight!C196</f>
        <v>0</v>
      </c>
      <c r="D196" s="34">
        <f>Navlight!D196</f>
        <v>0</v>
      </c>
      <c r="E196" s="34" t="str">
        <f t="shared" si="24"/>
        <v/>
      </c>
      <c r="F196" s="34" t="str">
        <f t="shared" si="25"/>
        <v>, 0</v>
      </c>
      <c r="G196" s="34" t="str">
        <f t="shared" si="26"/>
        <v>, 0, 0</v>
      </c>
      <c r="H196" s="34" t="str">
        <f t="shared" si="27"/>
        <v>, 0, 0, 0</v>
      </c>
      <c r="I196" s="34" t="str">
        <f t="shared" si="28"/>
        <v>, 0, 0, 0, 0</v>
      </c>
      <c r="J196" s="34" t="str">
        <f t="shared" si="29"/>
        <v/>
      </c>
      <c r="K196" s="34" t="str">
        <f t="shared" si="30"/>
        <v/>
      </c>
      <c r="L196" s="34" t="str">
        <f>IF(K196="","",D196)</f>
        <v/>
      </c>
    </row>
    <row r="197" spans="1:12" x14ac:dyDescent="0.25">
      <c r="A197" s="34">
        <f>Navlight!A197</f>
        <v>0</v>
      </c>
      <c r="B197" s="34">
        <f>Navlight!B197</f>
        <v>0</v>
      </c>
      <c r="C197" s="34">
        <f>Navlight!C197</f>
        <v>0</v>
      </c>
      <c r="D197" s="34">
        <f>Navlight!D197</f>
        <v>0</v>
      </c>
      <c r="E197" s="34" t="str">
        <f t="shared" si="24"/>
        <v/>
      </c>
      <c r="F197" s="34" t="str">
        <f t="shared" si="25"/>
        <v>, 0</v>
      </c>
      <c r="G197" s="34" t="str">
        <f t="shared" si="26"/>
        <v>, 0, 0</v>
      </c>
      <c r="H197" s="34" t="str">
        <f t="shared" si="27"/>
        <v>, 0, 0, 0</v>
      </c>
      <c r="I197" s="34" t="str">
        <f t="shared" si="28"/>
        <v>, 0, 0, 0, 0</v>
      </c>
      <c r="J197" s="34" t="str">
        <f t="shared" si="29"/>
        <v/>
      </c>
      <c r="K197" s="34" t="str">
        <f t="shared" si="30"/>
        <v/>
      </c>
      <c r="L197" s="34" t="str">
        <f>IF(K197="","",D197)</f>
        <v/>
      </c>
    </row>
    <row r="198" spans="1:12" x14ac:dyDescent="0.25">
      <c r="A198" s="34">
        <f>Navlight!A198</f>
        <v>0</v>
      </c>
      <c r="B198" s="34">
        <f>Navlight!B198</f>
        <v>0</v>
      </c>
      <c r="C198" s="34">
        <f>Navlight!C198</f>
        <v>0</v>
      </c>
      <c r="D198" s="34">
        <f>Navlight!D198</f>
        <v>0</v>
      </c>
      <c r="E198" s="34" t="str">
        <f t="shared" si="24"/>
        <v/>
      </c>
      <c r="F198" s="34" t="str">
        <f t="shared" si="25"/>
        <v>, 0</v>
      </c>
      <c r="G198" s="34" t="str">
        <f t="shared" si="26"/>
        <v>, 0, 0</v>
      </c>
      <c r="H198" s="34" t="str">
        <f t="shared" si="27"/>
        <v>, 0, 0, 0</v>
      </c>
      <c r="I198" s="34" t="str">
        <f t="shared" si="28"/>
        <v>, 0, 0, 0, 0</v>
      </c>
      <c r="J198" s="34" t="str">
        <f t="shared" si="29"/>
        <v/>
      </c>
      <c r="K198" s="34" t="str">
        <f t="shared" si="30"/>
        <v/>
      </c>
      <c r="L198" s="34" t="str">
        <f>IF(K198="","",D198)</f>
        <v/>
      </c>
    </row>
    <row r="199" spans="1:12" x14ac:dyDescent="0.25">
      <c r="A199" s="34">
        <f>Navlight!A199</f>
        <v>0</v>
      </c>
      <c r="B199" s="34">
        <f>Navlight!B199</f>
        <v>0</v>
      </c>
      <c r="C199" s="34">
        <f>Navlight!C199</f>
        <v>0</v>
      </c>
      <c r="D199" s="34">
        <f>Navlight!D199</f>
        <v>0</v>
      </c>
      <c r="E199" s="34" t="str">
        <f t="shared" si="24"/>
        <v/>
      </c>
      <c r="F199" s="34" t="str">
        <f t="shared" si="25"/>
        <v>, 0</v>
      </c>
      <c r="G199" s="34" t="str">
        <f t="shared" si="26"/>
        <v>, 0, 0</v>
      </c>
      <c r="H199" s="34" t="str">
        <f t="shared" si="27"/>
        <v>, 0, 0, 0</v>
      </c>
      <c r="I199" s="34" t="str">
        <f t="shared" si="28"/>
        <v>, 0, 0, 0, 0</v>
      </c>
      <c r="J199" s="34" t="str">
        <f t="shared" si="29"/>
        <v/>
      </c>
      <c r="K199" s="34" t="str">
        <f t="shared" si="30"/>
        <v/>
      </c>
      <c r="L199" s="34" t="str">
        <f>IF(K199="","",D199)</f>
        <v/>
      </c>
    </row>
    <row r="200" spans="1:12" x14ac:dyDescent="0.25">
      <c r="A200" s="34">
        <f>Navlight!A200</f>
        <v>0</v>
      </c>
      <c r="B200" s="34">
        <f>Navlight!B200</f>
        <v>0</v>
      </c>
      <c r="C200" s="34">
        <f>Navlight!C200</f>
        <v>0</v>
      </c>
      <c r="D200" s="34">
        <f>Navlight!D200</f>
        <v>0</v>
      </c>
      <c r="E200" s="34" t="str">
        <f t="shared" si="24"/>
        <v/>
      </c>
      <c r="F200" s="34" t="str">
        <f t="shared" si="25"/>
        <v>, 0</v>
      </c>
      <c r="G200" s="34" t="str">
        <f t="shared" si="26"/>
        <v>, 0, 0</v>
      </c>
      <c r="H200" s="34" t="str">
        <f t="shared" si="27"/>
        <v>, 0, 0, 0</v>
      </c>
      <c r="I200" s="34" t="str">
        <f t="shared" si="28"/>
        <v>, 0, 0, 0, 0</v>
      </c>
      <c r="J200" s="34" t="str">
        <f t="shared" si="29"/>
        <v/>
      </c>
      <c r="K200" s="34" t="str">
        <f t="shared" si="30"/>
        <v/>
      </c>
      <c r="L200" s="34" t="str">
        <f t="shared" ref="L200:L263" si="31">IF(K200="","",D200)</f>
        <v/>
      </c>
    </row>
    <row r="201" spans="1:12" x14ac:dyDescent="0.25">
      <c r="A201" s="34">
        <f>Navlight!A201</f>
        <v>0</v>
      </c>
      <c r="B201" s="34">
        <f>Navlight!B201</f>
        <v>0</v>
      </c>
      <c r="C201" s="34">
        <f>Navlight!C201</f>
        <v>0</v>
      </c>
      <c r="D201" s="34">
        <f>Navlight!D201</f>
        <v>0</v>
      </c>
      <c r="E201" s="34" t="str">
        <f t="shared" si="24"/>
        <v/>
      </c>
      <c r="F201" s="34" t="str">
        <f t="shared" si="25"/>
        <v>, 0</v>
      </c>
      <c r="G201" s="34" t="str">
        <f t="shared" si="26"/>
        <v>, 0, 0</v>
      </c>
      <c r="H201" s="34" t="str">
        <f t="shared" si="27"/>
        <v>, 0, 0, 0</v>
      </c>
      <c r="I201" s="34" t="str">
        <f t="shared" si="28"/>
        <v>, 0, 0, 0, 0</v>
      </c>
      <c r="J201" s="34" t="str">
        <f t="shared" si="29"/>
        <v/>
      </c>
      <c r="K201" s="34" t="str">
        <f t="shared" si="30"/>
        <v/>
      </c>
      <c r="L201" s="34" t="str">
        <f t="shared" si="31"/>
        <v/>
      </c>
    </row>
    <row r="202" spans="1:12" x14ac:dyDescent="0.25">
      <c r="A202" s="34">
        <f>Navlight!A202</f>
        <v>0</v>
      </c>
      <c r="B202" s="34">
        <f>Navlight!B202</f>
        <v>0</v>
      </c>
      <c r="C202" s="34">
        <f>Navlight!C202</f>
        <v>0</v>
      </c>
      <c r="D202" s="34">
        <f>Navlight!D202</f>
        <v>0</v>
      </c>
      <c r="E202" s="34" t="str">
        <f t="shared" si="24"/>
        <v/>
      </c>
      <c r="F202" s="34" t="str">
        <f t="shared" si="25"/>
        <v>, 0</v>
      </c>
      <c r="G202" s="34" t="str">
        <f t="shared" si="26"/>
        <v>, 0, 0</v>
      </c>
      <c r="H202" s="34" t="str">
        <f t="shared" si="27"/>
        <v>, 0, 0, 0</v>
      </c>
      <c r="I202" s="34" t="str">
        <f t="shared" si="28"/>
        <v>, 0, 0, 0, 0</v>
      </c>
      <c r="J202" s="34" t="str">
        <f t="shared" si="29"/>
        <v/>
      </c>
      <c r="K202" s="34" t="str">
        <f t="shared" si="30"/>
        <v/>
      </c>
      <c r="L202" s="34" t="str">
        <f t="shared" si="31"/>
        <v/>
      </c>
    </row>
    <row r="203" spans="1:12" x14ac:dyDescent="0.25">
      <c r="A203" s="34">
        <f>Navlight!A203</f>
        <v>0</v>
      </c>
      <c r="B203" s="34">
        <f>Navlight!B203</f>
        <v>0</v>
      </c>
      <c r="C203" s="34">
        <f>Navlight!C203</f>
        <v>0</v>
      </c>
      <c r="D203" s="34">
        <f>Navlight!D203</f>
        <v>0</v>
      </c>
      <c r="E203" s="34" t="str">
        <f t="shared" si="24"/>
        <v/>
      </c>
      <c r="F203" s="34" t="str">
        <f t="shared" si="25"/>
        <v>, 0</v>
      </c>
      <c r="G203" s="34" t="str">
        <f t="shared" si="26"/>
        <v>, 0, 0</v>
      </c>
      <c r="H203" s="34" t="str">
        <f t="shared" si="27"/>
        <v>, 0, 0, 0</v>
      </c>
      <c r="I203" s="34" t="str">
        <f t="shared" si="28"/>
        <v>, 0, 0, 0, 0</v>
      </c>
      <c r="J203" s="34" t="str">
        <f t="shared" si="29"/>
        <v/>
      </c>
      <c r="K203" s="34" t="str">
        <f t="shared" si="30"/>
        <v/>
      </c>
      <c r="L203" s="34" t="str">
        <f t="shared" si="31"/>
        <v/>
      </c>
    </row>
    <row r="204" spans="1:12" x14ac:dyDescent="0.25">
      <c r="A204" s="34">
        <f>Navlight!A204</f>
        <v>0</v>
      </c>
      <c r="B204" s="34">
        <f>Navlight!B204</f>
        <v>0</v>
      </c>
      <c r="C204" s="34">
        <f>Navlight!C204</f>
        <v>0</v>
      </c>
      <c r="D204" s="34">
        <f>Navlight!D204</f>
        <v>0</v>
      </c>
      <c r="E204" s="34" t="str">
        <f t="shared" si="24"/>
        <v/>
      </c>
      <c r="F204" s="34" t="str">
        <f t="shared" si="25"/>
        <v>, 0</v>
      </c>
      <c r="G204" s="34" t="str">
        <f t="shared" si="26"/>
        <v>, 0, 0</v>
      </c>
      <c r="H204" s="34" t="str">
        <f t="shared" si="27"/>
        <v>, 0, 0, 0</v>
      </c>
      <c r="I204" s="34" t="str">
        <f t="shared" si="28"/>
        <v>, 0, 0, 0, 0</v>
      </c>
      <c r="J204" s="34" t="str">
        <f t="shared" si="29"/>
        <v/>
      </c>
      <c r="K204" s="34" t="str">
        <f t="shared" si="30"/>
        <v/>
      </c>
      <c r="L204" s="34" t="str">
        <f t="shared" si="31"/>
        <v/>
      </c>
    </row>
    <row r="205" spans="1:12" x14ac:dyDescent="0.25">
      <c r="A205" s="34">
        <f>Navlight!A205</f>
        <v>0</v>
      </c>
      <c r="B205" s="34">
        <f>Navlight!B205</f>
        <v>0</v>
      </c>
      <c r="C205" s="34">
        <f>Navlight!C205</f>
        <v>0</v>
      </c>
      <c r="D205" s="34">
        <f>Navlight!D205</f>
        <v>0</v>
      </c>
      <c r="E205" s="34" t="str">
        <f t="shared" si="24"/>
        <v/>
      </c>
      <c r="F205" s="34" t="str">
        <f t="shared" si="25"/>
        <v>, 0</v>
      </c>
      <c r="G205" s="34" t="str">
        <f t="shared" si="26"/>
        <v>, 0, 0</v>
      </c>
      <c r="H205" s="34" t="str">
        <f t="shared" si="27"/>
        <v>, 0, 0, 0</v>
      </c>
      <c r="I205" s="34" t="str">
        <f t="shared" si="28"/>
        <v>, 0, 0, 0, 0</v>
      </c>
      <c r="J205" s="34" t="str">
        <f t="shared" si="29"/>
        <v/>
      </c>
      <c r="K205" s="34" t="str">
        <f t="shared" si="30"/>
        <v/>
      </c>
      <c r="L205" s="34" t="str">
        <f t="shared" si="31"/>
        <v/>
      </c>
    </row>
    <row r="206" spans="1:12" x14ac:dyDescent="0.25">
      <c r="A206" s="34">
        <f>Navlight!A206</f>
        <v>0</v>
      </c>
      <c r="B206" s="34">
        <f>Navlight!B206</f>
        <v>0</v>
      </c>
      <c r="C206" s="34">
        <f>Navlight!C206</f>
        <v>0</v>
      </c>
      <c r="D206" s="34">
        <f>Navlight!D206</f>
        <v>0</v>
      </c>
      <c r="E206" s="34" t="str">
        <f t="shared" si="24"/>
        <v/>
      </c>
      <c r="F206" s="34" t="str">
        <f t="shared" si="25"/>
        <v>, 0</v>
      </c>
      <c r="G206" s="34" t="str">
        <f t="shared" si="26"/>
        <v>, 0, 0</v>
      </c>
      <c r="H206" s="34" t="str">
        <f t="shared" si="27"/>
        <v>, 0, 0, 0</v>
      </c>
      <c r="I206" s="34" t="str">
        <f t="shared" si="28"/>
        <v>, 0, 0, 0, 0</v>
      </c>
      <c r="J206" s="34" t="str">
        <f t="shared" si="29"/>
        <v/>
      </c>
      <c r="K206" s="34" t="str">
        <f t="shared" si="30"/>
        <v/>
      </c>
      <c r="L206" s="34" t="str">
        <f t="shared" si="31"/>
        <v/>
      </c>
    </row>
    <row r="207" spans="1:12" x14ac:dyDescent="0.25">
      <c r="A207" s="34">
        <f>Navlight!A207</f>
        <v>0</v>
      </c>
      <c r="B207" s="34">
        <f>Navlight!B207</f>
        <v>0</v>
      </c>
      <c r="C207" s="34">
        <f>Navlight!C207</f>
        <v>0</v>
      </c>
      <c r="D207" s="34">
        <f>Navlight!D207</f>
        <v>0</v>
      </c>
      <c r="E207" s="34" t="str">
        <f t="shared" si="24"/>
        <v/>
      </c>
      <c r="F207" s="34" t="str">
        <f t="shared" si="25"/>
        <v>, 0</v>
      </c>
      <c r="G207" s="34" t="str">
        <f t="shared" si="26"/>
        <v>, 0, 0</v>
      </c>
      <c r="H207" s="34" t="str">
        <f t="shared" si="27"/>
        <v>, 0, 0, 0</v>
      </c>
      <c r="I207" s="34" t="str">
        <f t="shared" si="28"/>
        <v>, 0, 0, 0, 0</v>
      </c>
      <c r="J207" s="34" t="str">
        <f t="shared" si="29"/>
        <v/>
      </c>
      <c r="K207" s="34" t="str">
        <f t="shared" si="30"/>
        <v/>
      </c>
      <c r="L207" s="34" t="str">
        <f t="shared" si="31"/>
        <v/>
      </c>
    </row>
    <row r="208" spans="1:12" x14ac:dyDescent="0.25">
      <c r="A208" s="34">
        <f>Navlight!A208</f>
        <v>0</v>
      </c>
      <c r="B208" s="34">
        <f>Navlight!B208</f>
        <v>0</v>
      </c>
      <c r="C208" s="34">
        <f>Navlight!C208</f>
        <v>0</v>
      </c>
      <c r="D208" s="34">
        <f>Navlight!D208</f>
        <v>0</v>
      </c>
      <c r="E208" s="34" t="str">
        <f t="shared" si="24"/>
        <v/>
      </c>
      <c r="F208" s="34" t="str">
        <f t="shared" si="25"/>
        <v>, 0</v>
      </c>
      <c r="G208" s="34" t="str">
        <f t="shared" si="26"/>
        <v>, 0, 0</v>
      </c>
      <c r="H208" s="34" t="str">
        <f t="shared" si="27"/>
        <v>, 0, 0, 0</v>
      </c>
      <c r="I208" s="34" t="str">
        <f t="shared" si="28"/>
        <v>, 0, 0, 0, 0</v>
      </c>
      <c r="J208" s="34" t="str">
        <f t="shared" si="29"/>
        <v/>
      </c>
      <c r="K208" s="34" t="str">
        <f t="shared" si="30"/>
        <v/>
      </c>
      <c r="L208" s="34" t="str">
        <f t="shared" si="31"/>
        <v/>
      </c>
    </row>
    <row r="209" spans="1:12" x14ac:dyDescent="0.25">
      <c r="A209" s="34">
        <f>Navlight!A209</f>
        <v>0</v>
      </c>
      <c r="B209" s="34">
        <f>Navlight!B209</f>
        <v>0</v>
      </c>
      <c r="C209" s="34">
        <f>Navlight!C209</f>
        <v>0</v>
      </c>
      <c r="D209" s="34">
        <f>Navlight!D209</f>
        <v>0</v>
      </c>
      <c r="E209" s="34" t="str">
        <f t="shared" si="24"/>
        <v/>
      </c>
      <c r="F209" s="34" t="str">
        <f t="shared" si="25"/>
        <v>, 0</v>
      </c>
      <c r="G209" s="34" t="str">
        <f t="shared" si="26"/>
        <v>, 0, 0</v>
      </c>
      <c r="H209" s="34" t="str">
        <f t="shared" si="27"/>
        <v>, 0, 0, 0</v>
      </c>
      <c r="I209" s="34" t="str">
        <f t="shared" si="28"/>
        <v>, 0, 0, 0, 0</v>
      </c>
      <c r="J209" s="34" t="str">
        <f t="shared" si="29"/>
        <v/>
      </c>
      <c r="K209" s="34" t="str">
        <f t="shared" si="30"/>
        <v/>
      </c>
      <c r="L209" s="34" t="str">
        <f t="shared" si="31"/>
        <v/>
      </c>
    </row>
    <row r="210" spans="1:12" x14ac:dyDescent="0.25">
      <c r="A210" s="34">
        <f>Navlight!A210</f>
        <v>0</v>
      </c>
      <c r="B210" s="34">
        <f>Navlight!B210</f>
        <v>0</v>
      </c>
      <c r="C210" s="34">
        <f>Navlight!C210</f>
        <v>0</v>
      </c>
      <c r="D210" s="34">
        <f>Navlight!D210</f>
        <v>0</v>
      </c>
      <c r="E210" s="34" t="str">
        <f t="shared" si="24"/>
        <v/>
      </c>
      <c r="F210" s="34" t="str">
        <f t="shared" si="25"/>
        <v>, 0</v>
      </c>
      <c r="G210" s="34" t="str">
        <f t="shared" si="26"/>
        <v>, 0, 0</v>
      </c>
      <c r="H210" s="34" t="str">
        <f t="shared" si="27"/>
        <v>, 0, 0, 0</v>
      </c>
      <c r="I210" s="34" t="str">
        <f t="shared" si="28"/>
        <v>, 0, 0, 0, 0</v>
      </c>
      <c r="J210" s="34" t="str">
        <f t="shared" si="29"/>
        <v/>
      </c>
      <c r="K210" s="34" t="str">
        <f t="shared" si="30"/>
        <v/>
      </c>
      <c r="L210" s="34" t="str">
        <f t="shared" si="31"/>
        <v/>
      </c>
    </row>
    <row r="211" spans="1:12" x14ac:dyDescent="0.25">
      <c r="A211" s="34">
        <f>Navlight!A211</f>
        <v>0</v>
      </c>
      <c r="B211" s="34">
        <f>Navlight!B211</f>
        <v>0</v>
      </c>
      <c r="C211" s="34">
        <f>Navlight!C211</f>
        <v>0</v>
      </c>
      <c r="D211" s="34">
        <f>Navlight!D211</f>
        <v>0</v>
      </c>
      <c r="E211" s="34" t="str">
        <f t="shared" si="24"/>
        <v/>
      </c>
      <c r="F211" s="34" t="str">
        <f t="shared" si="25"/>
        <v>, 0</v>
      </c>
      <c r="G211" s="34" t="str">
        <f t="shared" si="26"/>
        <v>, 0, 0</v>
      </c>
      <c r="H211" s="34" t="str">
        <f t="shared" si="27"/>
        <v>, 0, 0, 0</v>
      </c>
      <c r="I211" s="34" t="str">
        <f t="shared" si="28"/>
        <v>, 0, 0, 0, 0</v>
      </c>
      <c r="J211" s="34" t="str">
        <f t="shared" si="29"/>
        <v/>
      </c>
      <c r="K211" s="34" t="str">
        <f t="shared" si="30"/>
        <v/>
      </c>
      <c r="L211" s="34" t="str">
        <f t="shared" si="31"/>
        <v/>
      </c>
    </row>
    <row r="212" spans="1:12" x14ac:dyDescent="0.25">
      <c r="A212" s="34">
        <f>Navlight!A212</f>
        <v>0</v>
      </c>
      <c r="B212" s="34">
        <f>Navlight!B212</f>
        <v>0</v>
      </c>
      <c r="C212" s="34">
        <f>Navlight!C212</f>
        <v>0</v>
      </c>
      <c r="D212" s="34">
        <f>Navlight!D212</f>
        <v>0</v>
      </c>
      <c r="E212" s="34" t="str">
        <f t="shared" si="24"/>
        <v/>
      </c>
      <c r="F212" s="34" t="str">
        <f t="shared" si="25"/>
        <v>, 0</v>
      </c>
      <c r="G212" s="34" t="str">
        <f t="shared" si="26"/>
        <v>, 0, 0</v>
      </c>
      <c r="H212" s="34" t="str">
        <f t="shared" si="27"/>
        <v>, 0, 0, 0</v>
      </c>
      <c r="I212" s="34" t="str">
        <f t="shared" si="28"/>
        <v>, 0, 0, 0, 0</v>
      </c>
      <c r="J212" s="34" t="str">
        <f t="shared" si="29"/>
        <v/>
      </c>
      <c r="K212" s="34" t="str">
        <f t="shared" si="30"/>
        <v/>
      </c>
      <c r="L212" s="34" t="str">
        <f t="shared" si="31"/>
        <v/>
      </c>
    </row>
    <row r="213" spans="1:12" x14ac:dyDescent="0.25">
      <c r="A213" s="34">
        <f>Navlight!A213</f>
        <v>0</v>
      </c>
      <c r="B213" s="34">
        <f>Navlight!B213</f>
        <v>0</v>
      </c>
      <c r="C213" s="34">
        <f>Navlight!C213</f>
        <v>0</v>
      </c>
      <c r="D213" s="34">
        <f>Navlight!D213</f>
        <v>0</v>
      </c>
      <c r="E213" s="34" t="str">
        <f t="shared" si="24"/>
        <v/>
      </c>
      <c r="F213" s="34" t="str">
        <f t="shared" si="25"/>
        <v>, 0</v>
      </c>
      <c r="G213" s="34" t="str">
        <f t="shared" si="26"/>
        <v>, 0, 0</v>
      </c>
      <c r="H213" s="34" t="str">
        <f t="shared" si="27"/>
        <v>, 0, 0, 0</v>
      </c>
      <c r="I213" s="34" t="str">
        <f t="shared" si="28"/>
        <v>, 0, 0, 0, 0</v>
      </c>
      <c r="J213" s="34" t="str">
        <f t="shared" si="29"/>
        <v/>
      </c>
      <c r="K213" s="34" t="str">
        <f t="shared" si="30"/>
        <v/>
      </c>
      <c r="L213" s="34" t="str">
        <f t="shared" si="31"/>
        <v/>
      </c>
    </row>
    <row r="214" spans="1:12" x14ac:dyDescent="0.25">
      <c r="A214" s="34">
        <f>Navlight!A214</f>
        <v>0</v>
      </c>
      <c r="B214" s="34">
        <f>Navlight!B214</f>
        <v>0</v>
      </c>
      <c r="C214" s="34">
        <f>Navlight!C214</f>
        <v>0</v>
      </c>
      <c r="D214" s="34">
        <f>Navlight!D214</f>
        <v>0</v>
      </c>
      <c r="E214" s="34" t="str">
        <f t="shared" si="24"/>
        <v/>
      </c>
      <c r="F214" s="34" t="str">
        <f t="shared" si="25"/>
        <v>, 0</v>
      </c>
      <c r="G214" s="34" t="str">
        <f t="shared" si="26"/>
        <v>, 0, 0</v>
      </c>
      <c r="H214" s="34" t="str">
        <f t="shared" si="27"/>
        <v>, 0, 0, 0</v>
      </c>
      <c r="I214" s="34" t="str">
        <f t="shared" si="28"/>
        <v>, 0, 0, 0, 0</v>
      </c>
      <c r="J214" s="34" t="str">
        <f t="shared" si="29"/>
        <v/>
      </c>
      <c r="K214" s="34" t="str">
        <f t="shared" si="30"/>
        <v/>
      </c>
      <c r="L214" s="34" t="str">
        <f t="shared" si="31"/>
        <v/>
      </c>
    </row>
    <row r="215" spans="1:12" x14ac:dyDescent="0.25">
      <c r="A215" s="34">
        <f>Navlight!A215</f>
        <v>0</v>
      </c>
      <c r="B215" s="34">
        <f>Navlight!B215</f>
        <v>0</v>
      </c>
      <c r="C215" s="34">
        <f>Navlight!C215</f>
        <v>0</v>
      </c>
      <c r="D215" s="34">
        <f>Navlight!D215</f>
        <v>0</v>
      </c>
      <c r="E215" s="34" t="str">
        <f t="shared" si="24"/>
        <v/>
      </c>
      <c r="F215" s="34" t="str">
        <f t="shared" si="25"/>
        <v>, 0</v>
      </c>
      <c r="G215" s="34" t="str">
        <f t="shared" si="26"/>
        <v>, 0, 0</v>
      </c>
      <c r="H215" s="34" t="str">
        <f t="shared" si="27"/>
        <v>, 0, 0, 0</v>
      </c>
      <c r="I215" s="34" t="str">
        <f t="shared" si="28"/>
        <v>, 0, 0, 0, 0</v>
      </c>
      <c r="J215" s="34" t="str">
        <f t="shared" si="29"/>
        <v/>
      </c>
      <c r="K215" s="34" t="str">
        <f t="shared" si="30"/>
        <v/>
      </c>
      <c r="L215" s="34" t="str">
        <f t="shared" si="31"/>
        <v/>
      </c>
    </row>
    <row r="216" spans="1:12" x14ac:dyDescent="0.25">
      <c r="A216" s="34">
        <f>Navlight!A216</f>
        <v>0</v>
      </c>
      <c r="B216" s="34">
        <f>Navlight!B216</f>
        <v>0</v>
      </c>
      <c r="C216" s="34">
        <f>Navlight!C216</f>
        <v>0</v>
      </c>
      <c r="D216" s="34">
        <f>Navlight!D216</f>
        <v>0</v>
      </c>
      <c r="E216" s="34" t="str">
        <f t="shared" si="24"/>
        <v/>
      </c>
      <c r="F216" s="34" t="str">
        <f t="shared" si="25"/>
        <v>, 0</v>
      </c>
      <c r="G216" s="34" t="str">
        <f t="shared" si="26"/>
        <v>, 0, 0</v>
      </c>
      <c r="H216" s="34" t="str">
        <f t="shared" si="27"/>
        <v>, 0, 0, 0</v>
      </c>
      <c r="I216" s="34" t="str">
        <f t="shared" si="28"/>
        <v>, 0, 0, 0, 0</v>
      </c>
      <c r="J216" s="34" t="str">
        <f t="shared" si="29"/>
        <v/>
      </c>
      <c r="K216" s="34" t="str">
        <f t="shared" si="30"/>
        <v/>
      </c>
      <c r="L216" s="34" t="str">
        <f t="shared" si="31"/>
        <v/>
      </c>
    </row>
    <row r="217" spans="1:12" x14ac:dyDescent="0.25">
      <c r="A217" s="34">
        <f>Navlight!A217</f>
        <v>0</v>
      </c>
      <c r="B217" s="34">
        <f>Navlight!B217</f>
        <v>0</v>
      </c>
      <c r="C217" s="34">
        <f>Navlight!C217</f>
        <v>0</v>
      </c>
      <c r="D217" s="34">
        <f>Navlight!D217</f>
        <v>0</v>
      </c>
      <c r="E217" s="34" t="str">
        <f t="shared" si="24"/>
        <v/>
      </c>
      <c r="F217" s="34" t="str">
        <f t="shared" si="25"/>
        <v>, 0</v>
      </c>
      <c r="G217" s="34" t="str">
        <f t="shared" si="26"/>
        <v>, 0, 0</v>
      </c>
      <c r="H217" s="34" t="str">
        <f t="shared" si="27"/>
        <v>, 0, 0, 0</v>
      </c>
      <c r="I217" s="34" t="str">
        <f t="shared" si="28"/>
        <v>, 0, 0, 0, 0</v>
      </c>
      <c r="J217" s="34" t="str">
        <f t="shared" si="29"/>
        <v/>
      </c>
      <c r="K217" s="34" t="str">
        <f t="shared" si="30"/>
        <v/>
      </c>
      <c r="L217" s="34" t="str">
        <f t="shared" si="31"/>
        <v/>
      </c>
    </row>
    <row r="218" spans="1:12" x14ac:dyDescent="0.25">
      <c r="A218" s="34">
        <f>Navlight!A218</f>
        <v>0</v>
      </c>
      <c r="B218" s="34">
        <f>Navlight!B218</f>
        <v>0</v>
      </c>
      <c r="C218" s="34">
        <f>Navlight!C218</f>
        <v>0</v>
      </c>
      <c r="D218" s="34">
        <f>Navlight!D218</f>
        <v>0</v>
      </c>
      <c r="E218" s="34" t="str">
        <f t="shared" si="24"/>
        <v/>
      </c>
      <c r="F218" s="34" t="str">
        <f t="shared" si="25"/>
        <v>, 0</v>
      </c>
      <c r="G218" s="34" t="str">
        <f t="shared" si="26"/>
        <v>, 0, 0</v>
      </c>
      <c r="H218" s="34" t="str">
        <f t="shared" si="27"/>
        <v>, 0, 0, 0</v>
      </c>
      <c r="I218" s="34" t="str">
        <f t="shared" si="28"/>
        <v>, 0, 0, 0, 0</v>
      </c>
      <c r="J218" s="34" t="str">
        <f t="shared" si="29"/>
        <v/>
      </c>
      <c r="K218" s="34" t="str">
        <f t="shared" si="30"/>
        <v/>
      </c>
      <c r="L218" s="34" t="str">
        <f t="shared" si="31"/>
        <v/>
      </c>
    </row>
    <row r="219" spans="1:12" x14ac:dyDescent="0.25">
      <c r="A219" s="34">
        <f>Navlight!A219</f>
        <v>0</v>
      </c>
      <c r="B219" s="34">
        <f>Navlight!B219</f>
        <v>0</v>
      </c>
      <c r="C219" s="34">
        <f>Navlight!C219</f>
        <v>0</v>
      </c>
      <c r="D219" s="34">
        <f>Navlight!D219</f>
        <v>0</v>
      </c>
      <c r="E219" s="34" t="str">
        <f t="shared" si="24"/>
        <v/>
      </c>
      <c r="F219" s="34" t="str">
        <f t="shared" si="25"/>
        <v>, 0</v>
      </c>
      <c r="G219" s="34" t="str">
        <f t="shared" si="26"/>
        <v>, 0, 0</v>
      </c>
      <c r="H219" s="34" t="str">
        <f t="shared" si="27"/>
        <v>, 0, 0, 0</v>
      </c>
      <c r="I219" s="34" t="str">
        <f t="shared" si="28"/>
        <v>, 0, 0, 0, 0</v>
      </c>
      <c r="J219" s="34" t="str">
        <f t="shared" si="29"/>
        <v/>
      </c>
      <c r="K219" s="34" t="str">
        <f t="shared" si="30"/>
        <v/>
      </c>
      <c r="L219" s="34" t="str">
        <f t="shared" si="31"/>
        <v/>
      </c>
    </row>
    <row r="220" spans="1:12" x14ac:dyDescent="0.25">
      <c r="A220" s="34">
        <f>Navlight!A220</f>
        <v>0</v>
      </c>
      <c r="B220" s="34">
        <f>Navlight!B220</f>
        <v>0</v>
      </c>
      <c r="C220" s="34">
        <f>Navlight!C220</f>
        <v>0</v>
      </c>
      <c r="D220" s="34">
        <f>Navlight!D220</f>
        <v>0</v>
      </c>
      <c r="E220" s="34" t="str">
        <f t="shared" si="24"/>
        <v/>
      </c>
      <c r="F220" s="34" t="str">
        <f t="shared" si="25"/>
        <v>, 0</v>
      </c>
      <c r="G220" s="34" t="str">
        <f t="shared" si="26"/>
        <v>, 0, 0</v>
      </c>
      <c r="H220" s="34" t="str">
        <f t="shared" si="27"/>
        <v>, 0, 0, 0</v>
      </c>
      <c r="I220" s="34" t="str">
        <f t="shared" si="28"/>
        <v>, 0, 0, 0, 0</v>
      </c>
      <c r="J220" s="34" t="str">
        <f t="shared" si="29"/>
        <v/>
      </c>
      <c r="K220" s="34" t="str">
        <f t="shared" si="30"/>
        <v/>
      </c>
      <c r="L220" s="34" t="str">
        <f t="shared" si="31"/>
        <v/>
      </c>
    </row>
    <row r="221" spans="1:12" x14ac:dyDescent="0.25">
      <c r="A221" s="34">
        <f>Navlight!A221</f>
        <v>0</v>
      </c>
      <c r="B221" s="34">
        <f>Navlight!B221</f>
        <v>0</v>
      </c>
      <c r="C221" s="34">
        <f>Navlight!C221</f>
        <v>0</v>
      </c>
      <c r="D221" s="34">
        <f>Navlight!D221</f>
        <v>0</v>
      </c>
      <c r="E221" s="34" t="str">
        <f t="shared" si="24"/>
        <v/>
      </c>
      <c r="F221" s="34" t="str">
        <f t="shared" si="25"/>
        <v>, 0</v>
      </c>
      <c r="G221" s="34" t="str">
        <f t="shared" si="26"/>
        <v>, 0, 0</v>
      </c>
      <c r="H221" s="34" t="str">
        <f t="shared" si="27"/>
        <v>, 0, 0, 0</v>
      </c>
      <c r="I221" s="34" t="str">
        <f t="shared" si="28"/>
        <v>, 0, 0, 0, 0</v>
      </c>
      <c r="J221" s="34" t="str">
        <f t="shared" si="29"/>
        <v/>
      </c>
      <c r="K221" s="34" t="str">
        <f t="shared" si="30"/>
        <v/>
      </c>
      <c r="L221" s="34" t="str">
        <f t="shared" si="31"/>
        <v/>
      </c>
    </row>
    <row r="222" spans="1:12" x14ac:dyDescent="0.25">
      <c r="A222" s="34">
        <f>Navlight!A222</f>
        <v>0</v>
      </c>
      <c r="B222" s="34">
        <f>Navlight!B222</f>
        <v>0</v>
      </c>
      <c r="C222" s="34">
        <f>Navlight!C222</f>
        <v>0</v>
      </c>
      <c r="D222" s="34">
        <f>Navlight!D222</f>
        <v>0</v>
      </c>
      <c r="E222" s="34" t="str">
        <f t="shared" si="24"/>
        <v/>
      </c>
      <c r="F222" s="34" t="str">
        <f t="shared" si="25"/>
        <v>, 0</v>
      </c>
      <c r="G222" s="34" t="str">
        <f t="shared" si="26"/>
        <v>, 0, 0</v>
      </c>
      <c r="H222" s="34" t="str">
        <f t="shared" si="27"/>
        <v>, 0, 0, 0</v>
      </c>
      <c r="I222" s="34" t="str">
        <f t="shared" si="28"/>
        <v>, 0, 0, 0, 0</v>
      </c>
      <c r="J222" s="34" t="str">
        <f t="shared" si="29"/>
        <v/>
      </c>
      <c r="K222" s="34" t="str">
        <f t="shared" si="30"/>
        <v/>
      </c>
      <c r="L222" s="34" t="str">
        <f t="shared" si="31"/>
        <v/>
      </c>
    </row>
    <row r="223" spans="1:12" x14ac:dyDescent="0.25">
      <c r="A223" s="34">
        <f>Navlight!A223</f>
        <v>0</v>
      </c>
      <c r="B223" s="34">
        <f>Navlight!B223</f>
        <v>0</v>
      </c>
      <c r="C223" s="34">
        <f>Navlight!C223</f>
        <v>0</v>
      </c>
      <c r="D223" s="34">
        <f>Navlight!D223</f>
        <v>0</v>
      </c>
      <c r="E223" s="34" t="str">
        <f t="shared" si="24"/>
        <v/>
      </c>
      <c r="F223" s="34" t="str">
        <f t="shared" si="25"/>
        <v>, 0</v>
      </c>
      <c r="G223" s="34" t="str">
        <f t="shared" si="26"/>
        <v>, 0, 0</v>
      </c>
      <c r="H223" s="34" t="str">
        <f t="shared" si="27"/>
        <v>, 0, 0, 0</v>
      </c>
      <c r="I223" s="34" t="str">
        <f t="shared" si="28"/>
        <v>, 0, 0, 0, 0</v>
      </c>
      <c r="J223" s="34" t="str">
        <f t="shared" si="29"/>
        <v/>
      </c>
      <c r="K223" s="34" t="str">
        <f t="shared" si="30"/>
        <v/>
      </c>
      <c r="L223" s="34" t="str">
        <f t="shared" si="31"/>
        <v/>
      </c>
    </row>
    <row r="224" spans="1:12" x14ac:dyDescent="0.25">
      <c r="A224" s="34">
        <f>Navlight!A224</f>
        <v>0</v>
      </c>
      <c r="B224" s="34">
        <f>Navlight!B224</f>
        <v>0</v>
      </c>
      <c r="C224" s="34">
        <f>Navlight!C224</f>
        <v>0</v>
      </c>
      <c r="D224" s="34">
        <f>Navlight!D224</f>
        <v>0</v>
      </c>
      <c r="E224" s="34" t="str">
        <f t="shared" si="24"/>
        <v/>
      </c>
      <c r="F224" s="34" t="str">
        <f t="shared" si="25"/>
        <v>, 0</v>
      </c>
      <c r="G224" s="34" t="str">
        <f t="shared" si="26"/>
        <v>, 0, 0</v>
      </c>
      <c r="H224" s="34" t="str">
        <f t="shared" si="27"/>
        <v>, 0, 0, 0</v>
      </c>
      <c r="I224" s="34" t="str">
        <f t="shared" si="28"/>
        <v>, 0, 0, 0, 0</v>
      </c>
      <c r="J224" s="34" t="str">
        <f t="shared" si="29"/>
        <v/>
      </c>
      <c r="K224" s="34" t="str">
        <f t="shared" si="30"/>
        <v/>
      </c>
      <c r="L224" s="34" t="str">
        <f t="shared" si="31"/>
        <v/>
      </c>
    </row>
    <row r="225" spans="1:12" x14ac:dyDescent="0.25">
      <c r="A225" s="34">
        <f>Navlight!A225</f>
        <v>0</v>
      </c>
      <c r="B225" s="34">
        <f>Navlight!B225</f>
        <v>0</v>
      </c>
      <c r="C225" s="34">
        <f>Navlight!C225</f>
        <v>0</v>
      </c>
      <c r="D225" s="34">
        <f>Navlight!D225</f>
        <v>0</v>
      </c>
      <c r="E225" s="34" t="str">
        <f t="shared" si="24"/>
        <v/>
      </c>
      <c r="F225" s="34" t="str">
        <f t="shared" si="25"/>
        <v>, 0</v>
      </c>
      <c r="G225" s="34" t="str">
        <f t="shared" si="26"/>
        <v>, 0, 0</v>
      </c>
      <c r="H225" s="34" t="str">
        <f t="shared" si="27"/>
        <v>, 0, 0, 0</v>
      </c>
      <c r="I225" s="34" t="str">
        <f t="shared" si="28"/>
        <v>, 0, 0, 0, 0</v>
      </c>
      <c r="J225" s="34" t="str">
        <f t="shared" si="29"/>
        <v/>
      </c>
      <c r="K225" s="34" t="str">
        <f t="shared" si="30"/>
        <v/>
      </c>
      <c r="L225" s="34" t="str">
        <f t="shared" si="31"/>
        <v/>
      </c>
    </row>
    <row r="226" spans="1:12" x14ac:dyDescent="0.25">
      <c r="A226" s="34">
        <f>Navlight!A226</f>
        <v>0</v>
      </c>
      <c r="B226" s="34">
        <f>Navlight!B226</f>
        <v>0</v>
      </c>
      <c r="C226" s="34">
        <f>Navlight!C226</f>
        <v>0</v>
      </c>
      <c r="D226" s="34">
        <f>Navlight!D226</f>
        <v>0</v>
      </c>
      <c r="E226" s="34" t="str">
        <f t="shared" si="24"/>
        <v/>
      </c>
      <c r="F226" s="34" t="str">
        <f t="shared" si="25"/>
        <v>, 0</v>
      </c>
      <c r="G226" s="34" t="str">
        <f t="shared" si="26"/>
        <v>, 0, 0</v>
      </c>
      <c r="H226" s="34" t="str">
        <f t="shared" si="27"/>
        <v>, 0, 0, 0</v>
      </c>
      <c r="I226" s="34" t="str">
        <f t="shared" si="28"/>
        <v>, 0, 0, 0, 0</v>
      </c>
      <c r="J226" s="34" t="str">
        <f t="shared" si="29"/>
        <v/>
      </c>
      <c r="K226" s="34" t="str">
        <f t="shared" si="30"/>
        <v/>
      </c>
      <c r="L226" s="34" t="str">
        <f t="shared" si="31"/>
        <v/>
      </c>
    </row>
    <row r="227" spans="1:12" x14ac:dyDescent="0.25">
      <c r="A227" s="34">
        <f>Navlight!A227</f>
        <v>0</v>
      </c>
      <c r="B227" s="34">
        <f>Navlight!B227</f>
        <v>0</v>
      </c>
      <c r="C227" s="34">
        <f>Navlight!C227</f>
        <v>0</v>
      </c>
      <c r="D227" s="34">
        <f>Navlight!D227</f>
        <v>0</v>
      </c>
      <c r="E227" s="34" t="str">
        <f t="shared" si="24"/>
        <v/>
      </c>
      <c r="F227" s="34" t="str">
        <f t="shared" si="25"/>
        <v>, 0</v>
      </c>
      <c r="G227" s="34" t="str">
        <f t="shared" si="26"/>
        <v>, 0, 0</v>
      </c>
      <c r="H227" s="34" t="str">
        <f t="shared" si="27"/>
        <v>, 0, 0, 0</v>
      </c>
      <c r="I227" s="34" t="str">
        <f t="shared" si="28"/>
        <v>, 0, 0, 0, 0</v>
      </c>
      <c r="J227" s="34" t="str">
        <f t="shared" si="29"/>
        <v/>
      </c>
      <c r="K227" s="34" t="str">
        <f t="shared" si="30"/>
        <v/>
      </c>
      <c r="L227" s="34" t="str">
        <f t="shared" si="31"/>
        <v/>
      </c>
    </row>
    <row r="228" spans="1:12" x14ac:dyDescent="0.25">
      <c r="A228" s="34">
        <f>Navlight!A228</f>
        <v>0</v>
      </c>
      <c r="B228" s="34">
        <f>Navlight!B228</f>
        <v>0</v>
      </c>
      <c r="C228" s="34">
        <f>Navlight!C228</f>
        <v>0</v>
      </c>
      <c r="D228" s="34">
        <f>Navlight!D228</f>
        <v>0</v>
      </c>
      <c r="E228" s="34" t="str">
        <f t="shared" si="24"/>
        <v/>
      </c>
      <c r="F228" s="34" t="str">
        <f t="shared" si="25"/>
        <v>, 0</v>
      </c>
      <c r="G228" s="34" t="str">
        <f t="shared" si="26"/>
        <v>, 0, 0</v>
      </c>
      <c r="H228" s="34" t="str">
        <f t="shared" si="27"/>
        <v>, 0, 0, 0</v>
      </c>
      <c r="I228" s="34" t="str">
        <f t="shared" si="28"/>
        <v>, 0, 0, 0, 0</v>
      </c>
      <c r="J228" s="34" t="str">
        <f t="shared" si="29"/>
        <v/>
      </c>
      <c r="K228" s="34" t="str">
        <f t="shared" si="30"/>
        <v/>
      </c>
      <c r="L228" s="34" t="str">
        <f t="shared" si="31"/>
        <v/>
      </c>
    </row>
    <row r="229" spans="1:12" x14ac:dyDescent="0.25">
      <c r="A229" s="34">
        <f>Navlight!A229</f>
        <v>0</v>
      </c>
      <c r="B229" s="34">
        <f>Navlight!B229</f>
        <v>0</v>
      </c>
      <c r="C229" s="34">
        <f>Navlight!C229</f>
        <v>0</v>
      </c>
      <c r="D229" s="34">
        <f>Navlight!D229</f>
        <v>0</v>
      </c>
      <c r="E229" s="34" t="str">
        <f t="shared" si="24"/>
        <v/>
      </c>
      <c r="F229" s="34" t="str">
        <f t="shared" si="25"/>
        <v>, 0</v>
      </c>
      <c r="G229" s="34" t="str">
        <f t="shared" si="26"/>
        <v>, 0, 0</v>
      </c>
      <c r="H229" s="34" t="str">
        <f t="shared" si="27"/>
        <v>, 0, 0, 0</v>
      </c>
      <c r="I229" s="34" t="str">
        <f t="shared" si="28"/>
        <v>, 0, 0, 0, 0</v>
      </c>
      <c r="J229" s="34" t="str">
        <f t="shared" si="29"/>
        <v/>
      </c>
      <c r="K229" s="34" t="str">
        <f t="shared" si="30"/>
        <v/>
      </c>
      <c r="L229" s="34" t="str">
        <f t="shared" si="31"/>
        <v/>
      </c>
    </row>
    <row r="230" spans="1:12" x14ac:dyDescent="0.25">
      <c r="A230" s="34">
        <f>Navlight!A230</f>
        <v>0</v>
      </c>
      <c r="B230" s="34">
        <f>Navlight!B230</f>
        <v>0</v>
      </c>
      <c r="C230" s="34">
        <f>Navlight!C230</f>
        <v>0</v>
      </c>
      <c r="D230" s="34">
        <f>Navlight!D230</f>
        <v>0</v>
      </c>
      <c r="E230" s="34" t="str">
        <f t="shared" si="24"/>
        <v/>
      </c>
      <c r="F230" s="34" t="str">
        <f t="shared" si="25"/>
        <v>, 0</v>
      </c>
      <c r="G230" s="34" t="str">
        <f t="shared" si="26"/>
        <v>, 0, 0</v>
      </c>
      <c r="H230" s="34" t="str">
        <f t="shared" si="27"/>
        <v>, 0, 0, 0</v>
      </c>
      <c r="I230" s="34" t="str">
        <f t="shared" si="28"/>
        <v>, 0, 0, 0, 0</v>
      </c>
      <c r="J230" s="34" t="str">
        <f t="shared" si="29"/>
        <v/>
      </c>
      <c r="K230" s="34" t="str">
        <f t="shared" si="30"/>
        <v/>
      </c>
      <c r="L230" s="34" t="str">
        <f t="shared" si="31"/>
        <v/>
      </c>
    </row>
    <row r="231" spans="1:12" x14ac:dyDescent="0.25">
      <c r="A231" s="34">
        <f>Navlight!A231</f>
        <v>0</v>
      </c>
      <c r="B231" s="34">
        <f>Navlight!B231</f>
        <v>0</v>
      </c>
      <c r="C231" s="34">
        <f>Navlight!C231</f>
        <v>0</v>
      </c>
      <c r="D231" s="34">
        <f>Navlight!D231</f>
        <v>0</v>
      </c>
      <c r="E231" s="34" t="str">
        <f t="shared" si="24"/>
        <v/>
      </c>
      <c r="F231" s="34" t="str">
        <f t="shared" si="25"/>
        <v>, 0</v>
      </c>
      <c r="G231" s="34" t="str">
        <f t="shared" si="26"/>
        <v>, 0, 0</v>
      </c>
      <c r="H231" s="34" t="str">
        <f t="shared" si="27"/>
        <v>, 0, 0, 0</v>
      </c>
      <c r="I231" s="34" t="str">
        <f t="shared" si="28"/>
        <v>, 0, 0, 0, 0</v>
      </c>
      <c r="J231" s="34" t="str">
        <f t="shared" si="29"/>
        <v/>
      </c>
      <c r="K231" s="34" t="str">
        <f t="shared" si="30"/>
        <v/>
      </c>
      <c r="L231" s="34" t="str">
        <f t="shared" si="31"/>
        <v/>
      </c>
    </row>
    <row r="232" spans="1:12" x14ac:dyDescent="0.25">
      <c r="A232" s="34">
        <f>Navlight!A232</f>
        <v>0</v>
      </c>
      <c r="B232" s="34">
        <f>Navlight!B232</f>
        <v>0</v>
      </c>
      <c r="C232" s="34">
        <f>Navlight!C232</f>
        <v>0</v>
      </c>
      <c r="D232" s="34">
        <f>Navlight!D232</f>
        <v>0</v>
      </c>
      <c r="E232" s="34" t="str">
        <f t="shared" si="24"/>
        <v/>
      </c>
      <c r="F232" s="34" t="str">
        <f t="shared" si="25"/>
        <v>, 0</v>
      </c>
      <c r="G232" s="34" t="str">
        <f t="shared" si="26"/>
        <v>, 0, 0</v>
      </c>
      <c r="H232" s="34" t="str">
        <f t="shared" si="27"/>
        <v>, 0, 0, 0</v>
      </c>
      <c r="I232" s="34" t="str">
        <f t="shared" si="28"/>
        <v>, 0, 0, 0, 0</v>
      </c>
      <c r="J232" s="34" t="str">
        <f t="shared" si="29"/>
        <v/>
      </c>
      <c r="K232" s="34" t="str">
        <f t="shared" si="30"/>
        <v/>
      </c>
      <c r="L232" s="34" t="str">
        <f t="shared" si="31"/>
        <v/>
      </c>
    </row>
    <row r="233" spans="1:12" x14ac:dyDescent="0.25">
      <c r="A233" s="34">
        <f>Navlight!A233</f>
        <v>0</v>
      </c>
      <c r="B233" s="34">
        <f>Navlight!B233</f>
        <v>0</v>
      </c>
      <c r="C233" s="34">
        <f>Navlight!C233</f>
        <v>0</v>
      </c>
      <c r="D233" s="34">
        <f>Navlight!D233</f>
        <v>0</v>
      </c>
      <c r="E233" s="34" t="str">
        <f t="shared" si="24"/>
        <v/>
      </c>
      <c r="F233" s="34" t="str">
        <f t="shared" si="25"/>
        <v>, 0</v>
      </c>
      <c r="G233" s="34" t="str">
        <f t="shared" si="26"/>
        <v>, 0, 0</v>
      </c>
      <c r="H233" s="34" t="str">
        <f t="shared" si="27"/>
        <v>, 0, 0, 0</v>
      </c>
      <c r="I233" s="34" t="str">
        <f t="shared" si="28"/>
        <v>, 0, 0, 0, 0</v>
      </c>
      <c r="J233" s="34" t="str">
        <f t="shared" si="29"/>
        <v/>
      </c>
      <c r="K233" s="34" t="str">
        <f t="shared" si="30"/>
        <v/>
      </c>
      <c r="L233" s="34" t="str">
        <f t="shared" si="31"/>
        <v/>
      </c>
    </row>
    <row r="234" spans="1:12" x14ac:dyDescent="0.25">
      <c r="A234" s="34">
        <f>Navlight!A234</f>
        <v>0</v>
      </c>
      <c r="B234" s="34">
        <f>Navlight!B234</f>
        <v>0</v>
      </c>
      <c r="C234" s="34">
        <f>Navlight!C234</f>
        <v>0</v>
      </c>
      <c r="D234" s="34">
        <f>Navlight!D234</f>
        <v>0</v>
      </c>
      <c r="E234" s="34" t="str">
        <f t="shared" si="24"/>
        <v/>
      </c>
      <c r="F234" s="34" t="str">
        <f t="shared" si="25"/>
        <v>, 0</v>
      </c>
      <c r="G234" s="34" t="str">
        <f t="shared" si="26"/>
        <v>, 0, 0</v>
      </c>
      <c r="H234" s="34" t="str">
        <f t="shared" si="27"/>
        <v>, 0, 0, 0</v>
      </c>
      <c r="I234" s="34" t="str">
        <f t="shared" si="28"/>
        <v>, 0, 0, 0, 0</v>
      </c>
      <c r="J234" s="34" t="str">
        <f t="shared" si="29"/>
        <v/>
      </c>
      <c r="K234" s="34" t="str">
        <f t="shared" si="30"/>
        <v/>
      </c>
      <c r="L234" s="34" t="str">
        <f t="shared" si="31"/>
        <v/>
      </c>
    </row>
    <row r="235" spans="1:12" x14ac:dyDescent="0.25">
      <c r="A235" s="34">
        <f>Navlight!A235</f>
        <v>0</v>
      </c>
      <c r="B235" s="34">
        <f>Navlight!B235</f>
        <v>0</v>
      </c>
      <c r="C235" s="34">
        <f>Navlight!C235</f>
        <v>0</v>
      </c>
      <c r="D235" s="34">
        <f>Navlight!D235</f>
        <v>0</v>
      </c>
      <c r="E235" s="34" t="str">
        <f t="shared" si="24"/>
        <v/>
      </c>
      <c r="F235" s="34" t="str">
        <f t="shared" si="25"/>
        <v>, 0</v>
      </c>
      <c r="G235" s="34" t="str">
        <f t="shared" si="26"/>
        <v>, 0, 0</v>
      </c>
      <c r="H235" s="34" t="str">
        <f t="shared" si="27"/>
        <v>, 0, 0, 0</v>
      </c>
      <c r="I235" s="34" t="str">
        <f t="shared" si="28"/>
        <v>, 0, 0, 0, 0</v>
      </c>
      <c r="J235" s="34" t="str">
        <f t="shared" si="29"/>
        <v/>
      </c>
      <c r="K235" s="34" t="str">
        <f t="shared" si="30"/>
        <v/>
      </c>
      <c r="L235" s="34" t="str">
        <f t="shared" si="31"/>
        <v/>
      </c>
    </row>
    <row r="236" spans="1:12" x14ac:dyDescent="0.25">
      <c r="A236" s="34">
        <f>Navlight!A236</f>
        <v>0</v>
      </c>
      <c r="B236" s="34">
        <f>Navlight!B236</f>
        <v>0</v>
      </c>
      <c r="C236" s="34">
        <f>Navlight!C236</f>
        <v>0</v>
      </c>
      <c r="D236" s="34">
        <f>Navlight!D236</f>
        <v>0</v>
      </c>
      <c r="E236" s="34" t="str">
        <f t="shared" si="24"/>
        <v/>
      </c>
      <c r="F236" s="34" t="str">
        <f t="shared" si="25"/>
        <v>, 0</v>
      </c>
      <c r="G236" s="34" t="str">
        <f t="shared" si="26"/>
        <v>, 0, 0</v>
      </c>
      <c r="H236" s="34" t="str">
        <f t="shared" si="27"/>
        <v>, 0, 0, 0</v>
      </c>
      <c r="I236" s="34" t="str">
        <f t="shared" si="28"/>
        <v>, 0, 0, 0, 0</v>
      </c>
      <c r="J236" s="34" t="str">
        <f t="shared" si="29"/>
        <v/>
      </c>
      <c r="K236" s="34" t="str">
        <f t="shared" si="30"/>
        <v/>
      </c>
      <c r="L236" s="34" t="str">
        <f t="shared" si="31"/>
        <v/>
      </c>
    </row>
    <row r="237" spans="1:12" x14ac:dyDescent="0.25">
      <c r="A237" s="34">
        <f>Navlight!A237</f>
        <v>0</v>
      </c>
      <c r="B237" s="34">
        <f>Navlight!B237</f>
        <v>0</v>
      </c>
      <c r="C237" s="34">
        <f>Navlight!C237</f>
        <v>0</v>
      </c>
      <c r="D237" s="34">
        <f>Navlight!D237</f>
        <v>0</v>
      </c>
      <c r="E237" s="34" t="str">
        <f t="shared" si="24"/>
        <v/>
      </c>
      <c r="F237" s="34" t="str">
        <f t="shared" si="25"/>
        <v>, 0</v>
      </c>
      <c r="G237" s="34" t="str">
        <f t="shared" si="26"/>
        <v>, 0, 0</v>
      </c>
      <c r="H237" s="34" t="str">
        <f t="shared" si="27"/>
        <v>, 0, 0, 0</v>
      </c>
      <c r="I237" s="34" t="str">
        <f t="shared" si="28"/>
        <v>, 0, 0, 0, 0</v>
      </c>
      <c r="J237" s="34" t="str">
        <f t="shared" si="29"/>
        <v/>
      </c>
      <c r="K237" s="34" t="str">
        <f t="shared" si="30"/>
        <v/>
      </c>
      <c r="L237" s="34" t="str">
        <f t="shared" si="31"/>
        <v/>
      </c>
    </row>
    <row r="238" spans="1:12" x14ac:dyDescent="0.25">
      <c r="A238" s="34">
        <f>Navlight!A238</f>
        <v>0</v>
      </c>
      <c r="B238" s="34">
        <f>Navlight!B238</f>
        <v>0</v>
      </c>
      <c r="C238" s="34">
        <f>Navlight!C238</f>
        <v>0</v>
      </c>
      <c r="D238" s="34">
        <f>Navlight!D238</f>
        <v>0</v>
      </c>
      <c r="E238" s="34" t="str">
        <f t="shared" si="24"/>
        <v/>
      </c>
      <c r="F238" s="34" t="str">
        <f t="shared" si="25"/>
        <v>, 0</v>
      </c>
      <c r="G238" s="34" t="str">
        <f t="shared" si="26"/>
        <v>, 0, 0</v>
      </c>
      <c r="H238" s="34" t="str">
        <f t="shared" si="27"/>
        <v>, 0, 0, 0</v>
      </c>
      <c r="I238" s="34" t="str">
        <f t="shared" si="28"/>
        <v>, 0, 0, 0, 0</v>
      </c>
      <c r="J238" s="34" t="str">
        <f t="shared" si="29"/>
        <v/>
      </c>
      <c r="K238" s="34" t="str">
        <f t="shared" si="30"/>
        <v/>
      </c>
      <c r="L238" s="34" t="str">
        <f t="shared" si="31"/>
        <v/>
      </c>
    </row>
    <row r="239" spans="1:12" x14ac:dyDescent="0.25">
      <c r="A239" s="34">
        <f>Navlight!A239</f>
        <v>0</v>
      </c>
      <c r="B239" s="34">
        <f>Navlight!B239</f>
        <v>0</v>
      </c>
      <c r="C239" s="34">
        <f>Navlight!C239</f>
        <v>0</v>
      </c>
      <c r="D239" s="34">
        <f>Navlight!D239</f>
        <v>0</v>
      </c>
      <c r="E239" s="34" t="str">
        <f t="shared" si="24"/>
        <v/>
      </c>
      <c r="F239" s="34" t="str">
        <f t="shared" si="25"/>
        <v>, 0</v>
      </c>
      <c r="G239" s="34" t="str">
        <f t="shared" si="26"/>
        <v>, 0, 0</v>
      </c>
      <c r="H239" s="34" t="str">
        <f t="shared" si="27"/>
        <v>, 0, 0, 0</v>
      </c>
      <c r="I239" s="34" t="str">
        <f t="shared" si="28"/>
        <v>, 0, 0, 0, 0</v>
      </c>
      <c r="J239" s="34" t="str">
        <f t="shared" si="29"/>
        <v/>
      </c>
      <c r="K239" s="34" t="str">
        <f t="shared" si="30"/>
        <v/>
      </c>
      <c r="L239" s="34" t="str">
        <f t="shared" si="31"/>
        <v/>
      </c>
    </row>
    <row r="240" spans="1:12" x14ac:dyDescent="0.25">
      <c r="A240" s="34">
        <f>Navlight!A240</f>
        <v>0</v>
      </c>
      <c r="B240" s="34">
        <f>Navlight!B240</f>
        <v>0</v>
      </c>
      <c r="C240" s="34">
        <f>Navlight!C240</f>
        <v>0</v>
      </c>
      <c r="D240" s="34">
        <f>Navlight!D240</f>
        <v>0</v>
      </c>
      <c r="E240" s="34" t="str">
        <f t="shared" si="24"/>
        <v/>
      </c>
      <c r="F240" s="34" t="str">
        <f t="shared" si="25"/>
        <v>, 0</v>
      </c>
      <c r="G240" s="34" t="str">
        <f t="shared" si="26"/>
        <v>, 0, 0</v>
      </c>
      <c r="H240" s="34" t="str">
        <f t="shared" si="27"/>
        <v>, 0, 0, 0</v>
      </c>
      <c r="I240" s="34" t="str">
        <f t="shared" si="28"/>
        <v>, 0, 0, 0, 0</v>
      </c>
      <c r="J240" s="34" t="str">
        <f t="shared" si="29"/>
        <v/>
      </c>
      <c r="K240" s="34" t="str">
        <f t="shared" si="30"/>
        <v/>
      </c>
      <c r="L240" s="34" t="str">
        <f t="shared" si="31"/>
        <v/>
      </c>
    </row>
    <row r="241" spans="1:12" x14ac:dyDescent="0.25">
      <c r="A241" s="34">
        <f>Navlight!A241</f>
        <v>0</v>
      </c>
      <c r="B241" s="34">
        <f>Navlight!B241</f>
        <v>0</v>
      </c>
      <c r="C241" s="34">
        <f>Navlight!C241</f>
        <v>0</v>
      </c>
      <c r="D241" s="34">
        <f>Navlight!D241</f>
        <v>0</v>
      </c>
      <c r="E241" s="34" t="str">
        <f t="shared" si="24"/>
        <v/>
      </c>
      <c r="F241" s="34" t="str">
        <f t="shared" si="25"/>
        <v>, 0</v>
      </c>
      <c r="G241" s="34" t="str">
        <f t="shared" si="26"/>
        <v>, 0, 0</v>
      </c>
      <c r="H241" s="34" t="str">
        <f t="shared" si="27"/>
        <v>, 0, 0, 0</v>
      </c>
      <c r="I241" s="34" t="str">
        <f t="shared" si="28"/>
        <v>, 0, 0, 0, 0</v>
      </c>
      <c r="J241" s="34" t="str">
        <f t="shared" si="29"/>
        <v/>
      </c>
      <c r="K241" s="34" t="str">
        <f t="shared" si="30"/>
        <v/>
      </c>
      <c r="L241" s="34" t="str">
        <f t="shared" si="31"/>
        <v/>
      </c>
    </row>
    <row r="242" spans="1:12" x14ac:dyDescent="0.25">
      <c r="A242" s="34">
        <f>Navlight!A242</f>
        <v>0</v>
      </c>
      <c r="B242" s="34">
        <f>Navlight!B242</f>
        <v>0</v>
      </c>
      <c r="C242" s="34">
        <f>Navlight!C242</f>
        <v>0</v>
      </c>
      <c r="D242" s="34">
        <f>Navlight!D242</f>
        <v>0</v>
      </c>
      <c r="E242" s="34" t="str">
        <f t="shared" si="24"/>
        <v/>
      </c>
      <c r="F242" s="34" t="str">
        <f t="shared" si="25"/>
        <v>, 0</v>
      </c>
      <c r="G242" s="34" t="str">
        <f t="shared" si="26"/>
        <v>, 0, 0</v>
      </c>
      <c r="H242" s="34" t="str">
        <f t="shared" si="27"/>
        <v>, 0, 0, 0</v>
      </c>
      <c r="I242" s="34" t="str">
        <f t="shared" si="28"/>
        <v>, 0, 0, 0, 0</v>
      </c>
      <c r="J242" s="34" t="str">
        <f t="shared" si="29"/>
        <v/>
      </c>
      <c r="K242" s="34" t="str">
        <f t="shared" si="30"/>
        <v/>
      </c>
      <c r="L242" s="34" t="str">
        <f t="shared" si="31"/>
        <v/>
      </c>
    </row>
    <row r="243" spans="1:12" x14ac:dyDescent="0.25">
      <c r="A243" s="34">
        <f>Navlight!A243</f>
        <v>0</v>
      </c>
      <c r="B243" s="34">
        <f>Navlight!B243</f>
        <v>0</v>
      </c>
      <c r="C243" s="34">
        <f>Navlight!C243</f>
        <v>0</v>
      </c>
      <c r="D243" s="34">
        <f>Navlight!D243</f>
        <v>0</v>
      </c>
      <c r="E243" s="34" t="str">
        <f t="shared" si="24"/>
        <v/>
      </c>
      <c r="F243" s="34" t="str">
        <f t="shared" si="25"/>
        <v>, 0</v>
      </c>
      <c r="G243" s="34" t="str">
        <f t="shared" si="26"/>
        <v>, 0, 0</v>
      </c>
      <c r="H243" s="34" t="str">
        <f t="shared" si="27"/>
        <v>, 0, 0, 0</v>
      </c>
      <c r="I243" s="34" t="str">
        <f t="shared" si="28"/>
        <v>, 0, 0, 0, 0</v>
      </c>
      <c r="J243" s="34" t="str">
        <f t="shared" si="29"/>
        <v/>
      </c>
      <c r="K243" s="34" t="str">
        <f t="shared" si="30"/>
        <v/>
      </c>
      <c r="L243" s="34" t="str">
        <f t="shared" si="31"/>
        <v/>
      </c>
    </row>
    <row r="244" spans="1:12" x14ac:dyDescent="0.25">
      <c r="A244" s="34">
        <f>Navlight!A244</f>
        <v>0</v>
      </c>
      <c r="B244" s="34">
        <f>Navlight!B244</f>
        <v>0</v>
      </c>
      <c r="C244" s="34">
        <f>Navlight!C244</f>
        <v>0</v>
      </c>
      <c r="D244" s="34">
        <f>Navlight!D244</f>
        <v>0</v>
      </c>
      <c r="E244" s="34" t="str">
        <f t="shared" si="24"/>
        <v/>
      </c>
      <c r="F244" s="34" t="str">
        <f t="shared" si="25"/>
        <v>, 0</v>
      </c>
      <c r="G244" s="34" t="str">
        <f t="shared" si="26"/>
        <v>, 0, 0</v>
      </c>
      <c r="H244" s="34" t="str">
        <f t="shared" si="27"/>
        <v>, 0, 0, 0</v>
      </c>
      <c r="I244" s="34" t="str">
        <f t="shared" si="28"/>
        <v>, 0, 0, 0, 0</v>
      </c>
      <c r="J244" s="34" t="str">
        <f t="shared" si="29"/>
        <v/>
      </c>
      <c r="K244" s="34" t="str">
        <f t="shared" si="30"/>
        <v/>
      </c>
      <c r="L244" s="34" t="str">
        <f t="shared" si="31"/>
        <v/>
      </c>
    </row>
    <row r="245" spans="1:12" x14ac:dyDescent="0.25">
      <c r="A245" s="34">
        <f>Navlight!A245</f>
        <v>0</v>
      </c>
      <c r="B245" s="34">
        <f>Navlight!B245</f>
        <v>0</v>
      </c>
      <c r="C245" s="34">
        <f>Navlight!C245</f>
        <v>0</v>
      </c>
      <c r="D245" s="34">
        <f>Navlight!D245</f>
        <v>0</v>
      </c>
      <c r="E245" s="34" t="str">
        <f t="shared" si="24"/>
        <v/>
      </c>
      <c r="F245" s="34" t="str">
        <f t="shared" si="25"/>
        <v>, 0</v>
      </c>
      <c r="G245" s="34" t="str">
        <f t="shared" si="26"/>
        <v>, 0, 0</v>
      </c>
      <c r="H245" s="34" t="str">
        <f t="shared" si="27"/>
        <v>, 0, 0, 0</v>
      </c>
      <c r="I245" s="34" t="str">
        <f t="shared" si="28"/>
        <v>, 0, 0, 0, 0</v>
      </c>
      <c r="J245" s="34" t="str">
        <f t="shared" si="29"/>
        <v/>
      </c>
      <c r="K245" s="34" t="str">
        <f t="shared" si="30"/>
        <v/>
      </c>
      <c r="L245" s="34" t="str">
        <f t="shared" si="31"/>
        <v/>
      </c>
    </row>
    <row r="246" spans="1:12" x14ac:dyDescent="0.25">
      <c r="A246" s="34">
        <f>Navlight!A246</f>
        <v>0</v>
      </c>
      <c r="B246" s="34">
        <f>Navlight!B246</f>
        <v>0</v>
      </c>
      <c r="C246" s="34">
        <f>Navlight!C246</f>
        <v>0</v>
      </c>
      <c r="D246" s="34">
        <f>Navlight!D246</f>
        <v>0</v>
      </c>
      <c r="E246" s="34" t="str">
        <f t="shared" si="24"/>
        <v/>
      </c>
      <c r="F246" s="34" t="str">
        <f t="shared" si="25"/>
        <v>, 0</v>
      </c>
      <c r="G246" s="34" t="str">
        <f t="shared" si="26"/>
        <v>, 0, 0</v>
      </c>
      <c r="H246" s="34" t="str">
        <f t="shared" si="27"/>
        <v>, 0, 0, 0</v>
      </c>
      <c r="I246" s="34" t="str">
        <f t="shared" si="28"/>
        <v>, 0, 0, 0, 0</v>
      </c>
      <c r="J246" s="34" t="str">
        <f t="shared" si="29"/>
        <v/>
      </c>
      <c r="K246" s="34" t="str">
        <f t="shared" si="30"/>
        <v/>
      </c>
      <c r="L246" s="34" t="str">
        <f t="shared" si="31"/>
        <v/>
      </c>
    </row>
    <row r="247" spans="1:12" x14ac:dyDescent="0.25">
      <c r="A247" s="34">
        <f>Navlight!A247</f>
        <v>0</v>
      </c>
      <c r="B247" s="34">
        <f>Navlight!B247</f>
        <v>0</v>
      </c>
      <c r="C247" s="34">
        <f>Navlight!C247</f>
        <v>0</v>
      </c>
      <c r="D247" s="34">
        <f>Navlight!D247</f>
        <v>0</v>
      </c>
      <c r="E247" s="34" t="str">
        <f t="shared" si="24"/>
        <v/>
      </c>
      <c r="F247" s="34" t="str">
        <f t="shared" si="25"/>
        <v>, 0</v>
      </c>
      <c r="G247" s="34" t="str">
        <f t="shared" si="26"/>
        <v>, 0, 0</v>
      </c>
      <c r="H247" s="34" t="str">
        <f t="shared" si="27"/>
        <v>, 0, 0, 0</v>
      </c>
      <c r="I247" s="34" t="str">
        <f t="shared" si="28"/>
        <v>, 0, 0, 0, 0</v>
      </c>
      <c r="J247" s="34" t="str">
        <f t="shared" si="29"/>
        <v/>
      </c>
      <c r="K247" s="34" t="str">
        <f t="shared" si="30"/>
        <v/>
      </c>
      <c r="L247" s="34" t="str">
        <f t="shared" si="31"/>
        <v/>
      </c>
    </row>
    <row r="248" spans="1:12" x14ac:dyDescent="0.25">
      <c r="A248" s="34">
        <f>Navlight!A248</f>
        <v>0</v>
      </c>
      <c r="B248" s="34">
        <f>Navlight!B248</f>
        <v>0</v>
      </c>
      <c r="C248" s="34">
        <f>Navlight!C248</f>
        <v>0</v>
      </c>
      <c r="D248" s="34">
        <f>Navlight!D248</f>
        <v>0</v>
      </c>
      <c r="E248" s="34" t="str">
        <f t="shared" si="24"/>
        <v/>
      </c>
      <c r="F248" s="34" t="str">
        <f t="shared" si="25"/>
        <v>, 0</v>
      </c>
      <c r="G248" s="34" t="str">
        <f t="shared" si="26"/>
        <v>, 0, 0</v>
      </c>
      <c r="H248" s="34" t="str">
        <f t="shared" si="27"/>
        <v>, 0, 0, 0</v>
      </c>
      <c r="I248" s="34" t="str">
        <f t="shared" si="28"/>
        <v>, 0, 0, 0, 0</v>
      </c>
      <c r="J248" s="34" t="str">
        <f t="shared" si="29"/>
        <v/>
      </c>
      <c r="K248" s="34" t="str">
        <f t="shared" si="30"/>
        <v/>
      </c>
      <c r="L248" s="34" t="str">
        <f t="shared" si="31"/>
        <v/>
      </c>
    </row>
    <row r="249" spans="1:12" x14ac:dyDescent="0.25">
      <c r="A249" s="34">
        <f>Navlight!A249</f>
        <v>0</v>
      </c>
      <c r="B249" s="34">
        <f>Navlight!B249</f>
        <v>0</v>
      </c>
      <c r="C249" s="34">
        <f>Navlight!C249</f>
        <v>0</v>
      </c>
      <c r="D249" s="34">
        <f>Navlight!D249</f>
        <v>0</v>
      </c>
      <c r="E249" s="34" t="str">
        <f t="shared" si="24"/>
        <v/>
      </c>
      <c r="F249" s="34" t="str">
        <f t="shared" si="25"/>
        <v>, 0</v>
      </c>
      <c r="G249" s="34" t="str">
        <f t="shared" si="26"/>
        <v>, 0, 0</v>
      </c>
      <c r="H249" s="34" t="str">
        <f t="shared" si="27"/>
        <v>, 0, 0, 0</v>
      </c>
      <c r="I249" s="34" t="str">
        <f t="shared" si="28"/>
        <v>, 0, 0, 0, 0</v>
      </c>
      <c r="J249" s="34" t="str">
        <f t="shared" si="29"/>
        <v/>
      </c>
      <c r="K249" s="34" t="str">
        <f t="shared" si="30"/>
        <v/>
      </c>
      <c r="L249" s="34" t="str">
        <f t="shared" si="31"/>
        <v/>
      </c>
    </row>
    <row r="250" spans="1:12" x14ac:dyDescent="0.25">
      <c r="A250" s="34">
        <f>Navlight!A250</f>
        <v>0</v>
      </c>
      <c r="B250" s="34">
        <f>Navlight!B250</f>
        <v>0</v>
      </c>
      <c r="C250" s="34">
        <f>Navlight!C250</f>
        <v>0</v>
      </c>
      <c r="D250" s="34">
        <f>Navlight!D250</f>
        <v>0</v>
      </c>
      <c r="E250" s="34" t="str">
        <f t="shared" si="24"/>
        <v/>
      </c>
      <c r="F250" s="34" t="str">
        <f t="shared" si="25"/>
        <v>, 0</v>
      </c>
      <c r="G250" s="34" t="str">
        <f t="shared" si="26"/>
        <v>, 0, 0</v>
      </c>
      <c r="H250" s="34" t="str">
        <f t="shared" si="27"/>
        <v>, 0, 0, 0</v>
      </c>
      <c r="I250" s="34" t="str">
        <f t="shared" si="28"/>
        <v>, 0, 0, 0, 0</v>
      </c>
      <c r="J250" s="34" t="str">
        <f t="shared" si="29"/>
        <v/>
      </c>
      <c r="K250" s="34" t="str">
        <f t="shared" si="30"/>
        <v/>
      </c>
      <c r="L250" s="34" t="str">
        <f t="shared" si="31"/>
        <v/>
      </c>
    </row>
    <row r="251" spans="1:12" x14ac:dyDescent="0.25">
      <c r="A251" s="34">
        <f>Navlight!A251</f>
        <v>0</v>
      </c>
      <c r="B251" s="34">
        <f>Navlight!B251</f>
        <v>0</v>
      </c>
      <c r="C251" s="34">
        <f>Navlight!C251</f>
        <v>0</v>
      </c>
      <c r="D251" s="34">
        <f>Navlight!D251</f>
        <v>0</v>
      </c>
      <c r="E251" s="34" t="str">
        <f t="shared" si="24"/>
        <v/>
      </c>
      <c r="F251" s="34" t="str">
        <f t="shared" si="25"/>
        <v>, 0</v>
      </c>
      <c r="G251" s="34" t="str">
        <f t="shared" si="26"/>
        <v>, 0, 0</v>
      </c>
      <c r="H251" s="34" t="str">
        <f t="shared" si="27"/>
        <v>, 0, 0, 0</v>
      </c>
      <c r="I251" s="34" t="str">
        <f t="shared" si="28"/>
        <v>, 0, 0, 0, 0</v>
      </c>
      <c r="J251" s="34" t="str">
        <f t="shared" si="29"/>
        <v/>
      </c>
      <c r="K251" s="34" t="str">
        <f t="shared" si="30"/>
        <v/>
      </c>
      <c r="L251" s="34" t="str">
        <f t="shared" si="31"/>
        <v/>
      </c>
    </row>
    <row r="252" spans="1:12" x14ac:dyDescent="0.25">
      <c r="A252" s="34">
        <f>Navlight!A252</f>
        <v>0</v>
      </c>
      <c r="B252" s="34">
        <f>Navlight!B252</f>
        <v>0</v>
      </c>
      <c r="C252" s="34">
        <f>Navlight!C252</f>
        <v>0</v>
      </c>
      <c r="D252" s="34">
        <f>Navlight!D252</f>
        <v>0</v>
      </c>
      <c r="E252" s="34" t="str">
        <f t="shared" si="24"/>
        <v/>
      </c>
      <c r="F252" s="34" t="str">
        <f t="shared" si="25"/>
        <v>, 0</v>
      </c>
      <c r="G252" s="34" t="str">
        <f t="shared" si="26"/>
        <v>, 0, 0</v>
      </c>
      <c r="H252" s="34" t="str">
        <f t="shared" si="27"/>
        <v>, 0, 0, 0</v>
      </c>
      <c r="I252" s="34" t="str">
        <f t="shared" si="28"/>
        <v>, 0, 0, 0, 0</v>
      </c>
      <c r="J252" s="34" t="str">
        <f t="shared" si="29"/>
        <v/>
      </c>
      <c r="K252" s="34" t="str">
        <f t="shared" si="30"/>
        <v/>
      </c>
      <c r="L252" s="34" t="str">
        <f t="shared" si="31"/>
        <v/>
      </c>
    </row>
    <row r="253" spans="1:12" x14ac:dyDescent="0.25">
      <c r="A253" s="34">
        <f>Navlight!A253</f>
        <v>0</v>
      </c>
      <c r="B253" s="34">
        <f>Navlight!B253</f>
        <v>0</v>
      </c>
      <c r="C253" s="34">
        <f>Navlight!C253</f>
        <v>0</v>
      </c>
      <c r="D253" s="34">
        <f>Navlight!D253</f>
        <v>0</v>
      </c>
      <c r="E253" s="34" t="str">
        <f t="shared" si="24"/>
        <v/>
      </c>
      <c r="F253" s="34" t="str">
        <f t="shared" si="25"/>
        <v>, 0</v>
      </c>
      <c r="G253" s="34" t="str">
        <f t="shared" si="26"/>
        <v>, 0, 0</v>
      </c>
      <c r="H253" s="34" t="str">
        <f t="shared" si="27"/>
        <v>, 0, 0, 0</v>
      </c>
      <c r="I253" s="34" t="str">
        <f t="shared" si="28"/>
        <v>, 0, 0, 0, 0</v>
      </c>
      <c r="J253" s="34" t="str">
        <f t="shared" si="29"/>
        <v/>
      </c>
      <c r="K253" s="34" t="str">
        <f t="shared" si="30"/>
        <v/>
      </c>
      <c r="L253" s="34" t="str">
        <f t="shared" si="31"/>
        <v/>
      </c>
    </row>
    <row r="254" spans="1:12" x14ac:dyDescent="0.25">
      <c r="A254" s="34">
        <f>Navlight!A254</f>
        <v>0</v>
      </c>
      <c r="B254" s="34">
        <f>Navlight!B254</f>
        <v>0</v>
      </c>
      <c r="C254" s="34">
        <f>Navlight!C254</f>
        <v>0</v>
      </c>
      <c r="D254" s="34">
        <f>Navlight!D254</f>
        <v>0</v>
      </c>
      <c r="E254" s="34" t="str">
        <f t="shared" si="24"/>
        <v/>
      </c>
      <c r="F254" s="34" t="str">
        <f t="shared" si="25"/>
        <v>, 0</v>
      </c>
      <c r="G254" s="34" t="str">
        <f t="shared" si="26"/>
        <v>, 0, 0</v>
      </c>
      <c r="H254" s="34" t="str">
        <f t="shared" si="27"/>
        <v>, 0, 0, 0</v>
      </c>
      <c r="I254" s="34" t="str">
        <f t="shared" si="28"/>
        <v>, 0, 0, 0, 0</v>
      </c>
      <c r="J254" s="34" t="str">
        <f t="shared" si="29"/>
        <v/>
      </c>
      <c r="K254" s="34" t="str">
        <f t="shared" si="30"/>
        <v/>
      </c>
      <c r="L254" s="34" t="str">
        <f t="shared" si="31"/>
        <v/>
      </c>
    </row>
    <row r="255" spans="1:12" x14ac:dyDescent="0.25">
      <c r="A255" s="34">
        <f>Navlight!A255</f>
        <v>0</v>
      </c>
      <c r="B255" s="34">
        <f>Navlight!B255</f>
        <v>0</v>
      </c>
      <c r="C255" s="34">
        <f>Navlight!C255</f>
        <v>0</v>
      </c>
      <c r="D255" s="34">
        <f>Navlight!D255</f>
        <v>0</v>
      </c>
      <c r="E255" s="34" t="str">
        <f t="shared" si="24"/>
        <v/>
      </c>
      <c r="F255" s="34" t="str">
        <f t="shared" si="25"/>
        <v>, 0</v>
      </c>
      <c r="G255" s="34" t="str">
        <f t="shared" si="26"/>
        <v>, 0, 0</v>
      </c>
      <c r="H255" s="34" t="str">
        <f t="shared" si="27"/>
        <v>, 0, 0, 0</v>
      </c>
      <c r="I255" s="34" t="str">
        <f t="shared" si="28"/>
        <v>, 0, 0, 0, 0</v>
      </c>
      <c r="J255" s="34" t="str">
        <f t="shared" si="29"/>
        <v/>
      </c>
      <c r="K255" s="34" t="str">
        <f t="shared" si="30"/>
        <v/>
      </c>
      <c r="L255" s="34" t="str">
        <f t="shared" si="31"/>
        <v/>
      </c>
    </row>
    <row r="256" spans="1:12" x14ac:dyDescent="0.25">
      <c r="A256" s="34">
        <f>Navlight!A256</f>
        <v>0</v>
      </c>
      <c r="B256" s="34">
        <f>Navlight!B256</f>
        <v>0</v>
      </c>
      <c r="C256" s="34">
        <f>Navlight!C256</f>
        <v>0</v>
      </c>
      <c r="D256" s="34">
        <f>Navlight!D256</f>
        <v>0</v>
      </c>
      <c r="E256" s="34" t="str">
        <f t="shared" si="24"/>
        <v/>
      </c>
      <c r="F256" s="34" t="str">
        <f t="shared" si="25"/>
        <v>, 0</v>
      </c>
      <c r="G256" s="34" t="str">
        <f t="shared" si="26"/>
        <v>, 0, 0</v>
      </c>
      <c r="H256" s="34" t="str">
        <f t="shared" si="27"/>
        <v>, 0, 0, 0</v>
      </c>
      <c r="I256" s="34" t="str">
        <f t="shared" si="28"/>
        <v>, 0, 0, 0, 0</v>
      </c>
      <c r="J256" s="34" t="str">
        <f t="shared" si="29"/>
        <v/>
      </c>
      <c r="K256" s="34" t="str">
        <f t="shared" si="30"/>
        <v/>
      </c>
      <c r="L256" s="34" t="str">
        <f t="shared" si="31"/>
        <v/>
      </c>
    </row>
    <row r="257" spans="1:12" x14ac:dyDescent="0.25">
      <c r="A257" s="34">
        <f>Navlight!A257</f>
        <v>0</v>
      </c>
      <c r="B257" s="34">
        <f>Navlight!B257</f>
        <v>0</v>
      </c>
      <c r="C257" s="34">
        <f>Navlight!C257</f>
        <v>0</v>
      </c>
      <c r="D257" s="34">
        <f>Navlight!D257</f>
        <v>0</v>
      </c>
      <c r="E257" s="34" t="str">
        <f t="shared" si="24"/>
        <v/>
      </c>
      <c r="F257" s="34" t="str">
        <f t="shared" si="25"/>
        <v>, 0</v>
      </c>
      <c r="G257" s="34" t="str">
        <f t="shared" si="26"/>
        <v>, 0, 0</v>
      </c>
      <c r="H257" s="34" t="str">
        <f t="shared" si="27"/>
        <v>, 0, 0, 0</v>
      </c>
      <c r="I257" s="34" t="str">
        <f t="shared" si="28"/>
        <v>, 0, 0, 0, 0</v>
      </c>
      <c r="J257" s="34" t="str">
        <f t="shared" si="29"/>
        <v/>
      </c>
      <c r="K257" s="34" t="str">
        <f t="shared" si="30"/>
        <v/>
      </c>
      <c r="L257" s="34" t="str">
        <f t="shared" si="31"/>
        <v/>
      </c>
    </row>
    <row r="258" spans="1:12" x14ac:dyDescent="0.25">
      <c r="A258" s="34">
        <f>Navlight!A258</f>
        <v>0</v>
      </c>
      <c r="B258" s="34">
        <f>Navlight!B258</f>
        <v>0</v>
      </c>
      <c r="C258" s="34">
        <f>Navlight!C258</f>
        <v>0</v>
      </c>
      <c r="D258" s="34">
        <f>Navlight!D258</f>
        <v>0</v>
      </c>
      <c r="E258" s="34" t="str">
        <f t="shared" si="24"/>
        <v/>
      </c>
      <c r="F258" s="34" t="str">
        <f t="shared" si="25"/>
        <v>, 0</v>
      </c>
      <c r="G258" s="34" t="str">
        <f t="shared" si="26"/>
        <v>, 0, 0</v>
      </c>
      <c r="H258" s="34" t="str">
        <f t="shared" si="27"/>
        <v>, 0, 0, 0</v>
      </c>
      <c r="I258" s="34" t="str">
        <f t="shared" si="28"/>
        <v>, 0, 0, 0, 0</v>
      </c>
      <c r="J258" s="34" t="str">
        <f t="shared" si="29"/>
        <v/>
      </c>
      <c r="K258" s="34" t="str">
        <f t="shared" si="30"/>
        <v/>
      </c>
      <c r="L258" s="34" t="str">
        <f t="shared" si="31"/>
        <v/>
      </c>
    </row>
    <row r="259" spans="1:12" x14ac:dyDescent="0.25">
      <c r="A259" s="34">
        <f>Navlight!A259</f>
        <v>0</v>
      </c>
      <c r="B259" s="34">
        <f>Navlight!B259</f>
        <v>0</v>
      </c>
      <c r="C259" s="34">
        <f>Navlight!C259</f>
        <v>0</v>
      </c>
      <c r="D259" s="34">
        <f>Navlight!D259</f>
        <v>0</v>
      </c>
      <c r="E259" s="34" t="str">
        <f t="shared" ref="E259:E322" si="32">IF(A259&lt;&gt;A258,B259,"")</f>
        <v/>
      </c>
      <c r="F259" s="34" t="str">
        <f t="shared" ref="F259:F322" si="33">IF(A260=A259,E259&amp;", "&amp;B260,E259)</f>
        <v>, 0</v>
      </c>
      <c r="G259" s="34" t="str">
        <f t="shared" ref="G259:G322" si="34">IF(A261=A259,F259&amp;", "&amp;B261,F259)</f>
        <v>, 0, 0</v>
      </c>
      <c r="H259" s="34" t="str">
        <f t="shared" ref="H259:H322" si="35">IF(A262=A259,G259&amp;", "&amp;B262,G259)</f>
        <v>, 0, 0, 0</v>
      </c>
      <c r="I259" s="34" t="str">
        <f t="shared" ref="I259:I322" si="36">IF(A263=A259,H259&amp;", "&amp;B263,H259)</f>
        <v>, 0, 0, 0, 0</v>
      </c>
      <c r="J259" s="34" t="str">
        <f t="shared" ref="J259:J322" si="37">IF(K259="","",A259)</f>
        <v/>
      </c>
      <c r="K259" s="34" t="str">
        <f t="shared" ref="K259:K322" si="38">IF(A259&lt;&gt;A258,I259,"")</f>
        <v/>
      </c>
      <c r="L259" s="34" t="str">
        <f t="shared" si="31"/>
        <v/>
      </c>
    </row>
    <row r="260" spans="1:12" x14ac:dyDescent="0.25">
      <c r="A260" s="34">
        <f>Navlight!A260</f>
        <v>0</v>
      </c>
      <c r="B260" s="34">
        <f>Navlight!B260</f>
        <v>0</v>
      </c>
      <c r="C260" s="34">
        <f>Navlight!C260</f>
        <v>0</v>
      </c>
      <c r="D260" s="34">
        <f>Navlight!D260</f>
        <v>0</v>
      </c>
      <c r="E260" s="34" t="str">
        <f t="shared" si="32"/>
        <v/>
      </c>
      <c r="F260" s="34" t="str">
        <f t="shared" si="33"/>
        <v>, 0</v>
      </c>
      <c r="G260" s="34" t="str">
        <f t="shared" si="34"/>
        <v>, 0, 0</v>
      </c>
      <c r="H260" s="34" t="str">
        <f t="shared" si="35"/>
        <v>, 0, 0, 0</v>
      </c>
      <c r="I260" s="34" t="str">
        <f t="shared" si="36"/>
        <v>, 0, 0, 0, 0</v>
      </c>
      <c r="J260" s="34" t="str">
        <f t="shared" si="37"/>
        <v/>
      </c>
      <c r="K260" s="34" t="str">
        <f t="shared" si="38"/>
        <v/>
      </c>
      <c r="L260" s="34" t="str">
        <f t="shared" si="31"/>
        <v/>
      </c>
    </row>
    <row r="261" spans="1:12" x14ac:dyDescent="0.25">
      <c r="A261" s="34">
        <f>Navlight!A261</f>
        <v>0</v>
      </c>
      <c r="B261" s="34">
        <f>Navlight!B261</f>
        <v>0</v>
      </c>
      <c r="C261" s="34">
        <f>Navlight!C261</f>
        <v>0</v>
      </c>
      <c r="D261" s="34">
        <f>Navlight!D261</f>
        <v>0</v>
      </c>
      <c r="E261" s="34" t="str">
        <f t="shared" si="32"/>
        <v/>
      </c>
      <c r="F261" s="34" t="str">
        <f t="shared" si="33"/>
        <v>, 0</v>
      </c>
      <c r="G261" s="34" t="str">
        <f t="shared" si="34"/>
        <v>, 0, 0</v>
      </c>
      <c r="H261" s="34" t="str">
        <f t="shared" si="35"/>
        <v>, 0, 0, 0</v>
      </c>
      <c r="I261" s="34" t="str">
        <f t="shared" si="36"/>
        <v>, 0, 0, 0, 0</v>
      </c>
      <c r="J261" s="34" t="str">
        <f t="shared" si="37"/>
        <v/>
      </c>
      <c r="K261" s="34" t="str">
        <f t="shared" si="38"/>
        <v/>
      </c>
      <c r="L261" s="34" t="str">
        <f t="shared" si="31"/>
        <v/>
      </c>
    </row>
    <row r="262" spans="1:12" x14ac:dyDescent="0.25">
      <c r="A262" s="34">
        <f>Navlight!A262</f>
        <v>0</v>
      </c>
      <c r="B262" s="34">
        <f>Navlight!B262</f>
        <v>0</v>
      </c>
      <c r="C262" s="34">
        <f>Navlight!C262</f>
        <v>0</v>
      </c>
      <c r="D262" s="34">
        <f>Navlight!D262</f>
        <v>0</v>
      </c>
      <c r="E262" s="34" t="str">
        <f t="shared" si="32"/>
        <v/>
      </c>
      <c r="F262" s="34" t="str">
        <f t="shared" si="33"/>
        <v>, 0</v>
      </c>
      <c r="G262" s="34" t="str">
        <f t="shared" si="34"/>
        <v>, 0, 0</v>
      </c>
      <c r="H262" s="34" t="str">
        <f t="shared" si="35"/>
        <v>, 0, 0, 0</v>
      </c>
      <c r="I262" s="34" t="str">
        <f t="shared" si="36"/>
        <v>, 0, 0, 0, 0</v>
      </c>
      <c r="J262" s="34" t="str">
        <f t="shared" si="37"/>
        <v/>
      </c>
      <c r="K262" s="34" t="str">
        <f t="shared" si="38"/>
        <v/>
      </c>
      <c r="L262" s="34" t="str">
        <f t="shared" si="31"/>
        <v/>
      </c>
    </row>
    <row r="263" spans="1:12" x14ac:dyDescent="0.25">
      <c r="A263" s="34">
        <f>Navlight!A263</f>
        <v>0</v>
      </c>
      <c r="B263" s="34">
        <f>Navlight!B263</f>
        <v>0</v>
      </c>
      <c r="C263" s="34">
        <f>Navlight!C263</f>
        <v>0</v>
      </c>
      <c r="D263" s="34">
        <f>Navlight!D263</f>
        <v>0</v>
      </c>
      <c r="E263" s="34" t="str">
        <f t="shared" si="32"/>
        <v/>
      </c>
      <c r="F263" s="34" t="str">
        <f t="shared" si="33"/>
        <v>, 0</v>
      </c>
      <c r="G263" s="34" t="str">
        <f t="shared" si="34"/>
        <v>, 0, 0</v>
      </c>
      <c r="H263" s="34" t="str">
        <f t="shared" si="35"/>
        <v>, 0, 0, 0</v>
      </c>
      <c r="I263" s="34" t="str">
        <f t="shared" si="36"/>
        <v>, 0, 0, 0, 0</v>
      </c>
      <c r="J263" s="34" t="str">
        <f t="shared" si="37"/>
        <v/>
      </c>
      <c r="K263" s="34" t="str">
        <f t="shared" si="38"/>
        <v/>
      </c>
      <c r="L263" s="34" t="str">
        <f t="shared" si="31"/>
        <v/>
      </c>
    </row>
    <row r="264" spans="1:12" x14ac:dyDescent="0.25">
      <c r="A264" s="34">
        <f>Navlight!A264</f>
        <v>0</v>
      </c>
      <c r="B264" s="34">
        <f>Navlight!B264</f>
        <v>0</v>
      </c>
      <c r="C264" s="34">
        <f>Navlight!C264</f>
        <v>0</v>
      </c>
      <c r="D264" s="34">
        <f>Navlight!D264</f>
        <v>0</v>
      </c>
      <c r="E264" s="34" t="str">
        <f t="shared" si="32"/>
        <v/>
      </c>
      <c r="F264" s="34" t="str">
        <f t="shared" si="33"/>
        <v>, 0</v>
      </c>
      <c r="G264" s="34" t="str">
        <f t="shared" si="34"/>
        <v>, 0, 0</v>
      </c>
      <c r="H264" s="34" t="str">
        <f t="shared" si="35"/>
        <v>, 0, 0, 0</v>
      </c>
      <c r="I264" s="34" t="str">
        <f t="shared" si="36"/>
        <v>, 0, 0, 0, 0</v>
      </c>
      <c r="J264" s="34" t="str">
        <f t="shared" si="37"/>
        <v/>
      </c>
      <c r="K264" s="34" t="str">
        <f t="shared" si="38"/>
        <v/>
      </c>
      <c r="L264" s="34" t="str">
        <f t="shared" ref="L264:L327" si="39">IF(K264="","",D264)</f>
        <v/>
      </c>
    </row>
    <row r="265" spans="1:12" x14ac:dyDescent="0.25">
      <c r="A265" s="34">
        <f>Navlight!A265</f>
        <v>0</v>
      </c>
      <c r="B265" s="34">
        <f>Navlight!B265</f>
        <v>0</v>
      </c>
      <c r="C265" s="34">
        <f>Navlight!C265</f>
        <v>0</v>
      </c>
      <c r="D265" s="34">
        <f>Navlight!D265</f>
        <v>0</v>
      </c>
      <c r="E265" s="34" t="str">
        <f t="shared" si="32"/>
        <v/>
      </c>
      <c r="F265" s="34" t="str">
        <f t="shared" si="33"/>
        <v>, 0</v>
      </c>
      <c r="G265" s="34" t="str">
        <f t="shared" si="34"/>
        <v>, 0, 0</v>
      </c>
      <c r="H265" s="34" t="str">
        <f t="shared" si="35"/>
        <v>, 0, 0, 0</v>
      </c>
      <c r="I265" s="34" t="str">
        <f t="shared" si="36"/>
        <v>, 0, 0, 0, 0</v>
      </c>
      <c r="J265" s="34" t="str">
        <f t="shared" si="37"/>
        <v/>
      </c>
      <c r="K265" s="34" t="str">
        <f t="shared" si="38"/>
        <v/>
      </c>
      <c r="L265" s="34" t="str">
        <f t="shared" si="39"/>
        <v/>
      </c>
    </row>
    <row r="266" spans="1:12" x14ac:dyDescent="0.25">
      <c r="A266" s="34">
        <f>Navlight!A266</f>
        <v>0</v>
      </c>
      <c r="B266" s="34">
        <f>Navlight!B266</f>
        <v>0</v>
      </c>
      <c r="C266" s="34">
        <f>Navlight!C266</f>
        <v>0</v>
      </c>
      <c r="D266" s="34">
        <f>Navlight!D266</f>
        <v>0</v>
      </c>
      <c r="E266" s="34" t="str">
        <f t="shared" si="32"/>
        <v/>
      </c>
      <c r="F266" s="34" t="str">
        <f t="shared" si="33"/>
        <v>, 0</v>
      </c>
      <c r="G266" s="34" t="str">
        <f t="shared" si="34"/>
        <v>, 0, 0</v>
      </c>
      <c r="H266" s="34" t="str">
        <f t="shared" si="35"/>
        <v>, 0, 0, 0</v>
      </c>
      <c r="I266" s="34" t="str">
        <f t="shared" si="36"/>
        <v>, 0, 0, 0, 0</v>
      </c>
      <c r="J266" s="34" t="str">
        <f t="shared" si="37"/>
        <v/>
      </c>
      <c r="K266" s="34" t="str">
        <f t="shared" si="38"/>
        <v/>
      </c>
      <c r="L266" s="34" t="str">
        <f t="shared" si="39"/>
        <v/>
      </c>
    </row>
    <row r="267" spans="1:12" x14ac:dyDescent="0.25">
      <c r="A267" s="34">
        <f>Navlight!A267</f>
        <v>0</v>
      </c>
      <c r="B267" s="34">
        <f>Navlight!B267</f>
        <v>0</v>
      </c>
      <c r="C267" s="34">
        <f>Navlight!C267</f>
        <v>0</v>
      </c>
      <c r="D267" s="34">
        <f>Navlight!D267</f>
        <v>0</v>
      </c>
      <c r="E267" s="34" t="str">
        <f t="shared" si="32"/>
        <v/>
      </c>
      <c r="F267" s="34" t="str">
        <f t="shared" si="33"/>
        <v>, 0</v>
      </c>
      <c r="G267" s="34" t="str">
        <f t="shared" si="34"/>
        <v>, 0, 0</v>
      </c>
      <c r="H267" s="34" t="str">
        <f t="shared" si="35"/>
        <v>, 0, 0, 0</v>
      </c>
      <c r="I267" s="34" t="str">
        <f t="shared" si="36"/>
        <v>, 0, 0, 0, 0</v>
      </c>
      <c r="J267" s="34" t="str">
        <f t="shared" si="37"/>
        <v/>
      </c>
      <c r="K267" s="34" t="str">
        <f t="shared" si="38"/>
        <v/>
      </c>
      <c r="L267" s="34" t="str">
        <f t="shared" si="39"/>
        <v/>
      </c>
    </row>
    <row r="268" spans="1:12" x14ac:dyDescent="0.25">
      <c r="A268" s="34">
        <f>Navlight!A268</f>
        <v>0</v>
      </c>
      <c r="B268" s="34">
        <f>Navlight!B268</f>
        <v>0</v>
      </c>
      <c r="C268" s="34">
        <f>Navlight!C268</f>
        <v>0</v>
      </c>
      <c r="D268" s="34">
        <f>Navlight!D268</f>
        <v>0</v>
      </c>
      <c r="E268" s="34" t="str">
        <f t="shared" si="32"/>
        <v/>
      </c>
      <c r="F268" s="34" t="str">
        <f t="shared" si="33"/>
        <v>, 0</v>
      </c>
      <c r="G268" s="34" t="str">
        <f t="shared" si="34"/>
        <v>, 0, 0</v>
      </c>
      <c r="H268" s="34" t="str">
        <f t="shared" si="35"/>
        <v>, 0, 0, 0</v>
      </c>
      <c r="I268" s="34" t="str">
        <f t="shared" si="36"/>
        <v>, 0, 0, 0, 0</v>
      </c>
      <c r="J268" s="34" t="str">
        <f t="shared" si="37"/>
        <v/>
      </c>
      <c r="K268" s="34" t="str">
        <f t="shared" si="38"/>
        <v/>
      </c>
      <c r="L268" s="34" t="str">
        <f t="shared" si="39"/>
        <v/>
      </c>
    </row>
    <row r="269" spans="1:12" x14ac:dyDescent="0.25">
      <c r="A269" s="34">
        <f>Navlight!A269</f>
        <v>0</v>
      </c>
      <c r="B269" s="34">
        <f>Navlight!B269</f>
        <v>0</v>
      </c>
      <c r="C269" s="34">
        <f>Navlight!C269</f>
        <v>0</v>
      </c>
      <c r="D269" s="34">
        <f>Navlight!D269</f>
        <v>0</v>
      </c>
      <c r="E269" s="34" t="str">
        <f t="shared" si="32"/>
        <v/>
      </c>
      <c r="F269" s="34" t="str">
        <f t="shared" si="33"/>
        <v>, 0</v>
      </c>
      <c r="G269" s="34" t="str">
        <f t="shared" si="34"/>
        <v>, 0, 0</v>
      </c>
      <c r="H269" s="34" t="str">
        <f t="shared" si="35"/>
        <v>, 0, 0, 0</v>
      </c>
      <c r="I269" s="34" t="str">
        <f t="shared" si="36"/>
        <v>, 0, 0, 0, 0</v>
      </c>
      <c r="J269" s="34" t="str">
        <f t="shared" si="37"/>
        <v/>
      </c>
      <c r="K269" s="34" t="str">
        <f t="shared" si="38"/>
        <v/>
      </c>
      <c r="L269" s="34" t="str">
        <f t="shared" si="39"/>
        <v/>
      </c>
    </row>
    <row r="270" spans="1:12" x14ac:dyDescent="0.25">
      <c r="A270" s="34">
        <f>Navlight!A270</f>
        <v>0</v>
      </c>
      <c r="B270" s="34">
        <f>Navlight!B270</f>
        <v>0</v>
      </c>
      <c r="C270" s="34">
        <f>Navlight!C270</f>
        <v>0</v>
      </c>
      <c r="D270" s="34">
        <f>Navlight!D270</f>
        <v>0</v>
      </c>
      <c r="E270" s="34" t="str">
        <f t="shared" si="32"/>
        <v/>
      </c>
      <c r="F270" s="34" t="str">
        <f t="shared" si="33"/>
        <v>, 0</v>
      </c>
      <c r="G270" s="34" t="str">
        <f t="shared" si="34"/>
        <v>, 0, 0</v>
      </c>
      <c r="H270" s="34" t="str">
        <f t="shared" si="35"/>
        <v>, 0, 0, 0</v>
      </c>
      <c r="I270" s="34" t="str">
        <f t="shared" si="36"/>
        <v>, 0, 0, 0, 0</v>
      </c>
      <c r="J270" s="34" t="str">
        <f t="shared" si="37"/>
        <v/>
      </c>
      <c r="K270" s="34" t="str">
        <f t="shared" si="38"/>
        <v/>
      </c>
      <c r="L270" s="34" t="str">
        <f t="shared" si="39"/>
        <v/>
      </c>
    </row>
    <row r="271" spans="1:12" x14ac:dyDescent="0.25">
      <c r="A271" s="34">
        <f>Navlight!A271</f>
        <v>0</v>
      </c>
      <c r="B271" s="34">
        <f>Navlight!B271</f>
        <v>0</v>
      </c>
      <c r="C271" s="34">
        <f>Navlight!C271</f>
        <v>0</v>
      </c>
      <c r="D271" s="34">
        <f>Navlight!D271</f>
        <v>0</v>
      </c>
      <c r="E271" s="34" t="str">
        <f t="shared" si="32"/>
        <v/>
      </c>
      <c r="F271" s="34" t="str">
        <f t="shared" si="33"/>
        <v>, 0</v>
      </c>
      <c r="G271" s="34" t="str">
        <f t="shared" si="34"/>
        <v>, 0, 0</v>
      </c>
      <c r="H271" s="34" t="str">
        <f t="shared" si="35"/>
        <v>, 0, 0, 0</v>
      </c>
      <c r="I271" s="34" t="str">
        <f t="shared" si="36"/>
        <v>, 0, 0, 0, 0</v>
      </c>
      <c r="J271" s="34" t="str">
        <f t="shared" si="37"/>
        <v/>
      </c>
      <c r="K271" s="34" t="str">
        <f t="shared" si="38"/>
        <v/>
      </c>
      <c r="L271" s="34" t="str">
        <f t="shared" si="39"/>
        <v/>
      </c>
    </row>
    <row r="272" spans="1:12" x14ac:dyDescent="0.25">
      <c r="A272" s="34">
        <f>Navlight!A272</f>
        <v>0</v>
      </c>
      <c r="B272" s="34">
        <f>Navlight!B272</f>
        <v>0</v>
      </c>
      <c r="C272" s="34">
        <f>Navlight!C272</f>
        <v>0</v>
      </c>
      <c r="D272" s="34">
        <f>Navlight!D272</f>
        <v>0</v>
      </c>
      <c r="E272" s="34" t="str">
        <f t="shared" si="32"/>
        <v/>
      </c>
      <c r="F272" s="34" t="str">
        <f t="shared" si="33"/>
        <v>, 0</v>
      </c>
      <c r="G272" s="34" t="str">
        <f t="shared" si="34"/>
        <v>, 0, 0</v>
      </c>
      <c r="H272" s="34" t="str">
        <f t="shared" si="35"/>
        <v>, 0, 0, 0</v>
      </c>
      <c r="I272" s="34" t="str">
        <f t="shared" si="36"/>
        <v>, 0, 0, 0, 0</v>
      </c>
      <c r="J272" s="34" t="str">
        <f t="shared" si="37"/>
        <v/>
      </c>
      <c r="K272" s="34" t="str">
        <f t="shared" si="38"/>
        <v/>
      </c>
      <c r="L272" s="34" t="str">
        <f t="shared" si="39"/>
        <v/>
      </c>
    </row>
    <row r="273" spans="1:12" x14ac:dyDescent="0.25">
      <c r="A273" s="34">
        <f>Navlight!A273</f>
        <v>0</v>
      </c>
      <c r="B273" s="34">
        <f>Navlight!B273</f>
        <v>0</v>
      </c>
      <c r="C273" s="34">
        <f>Navlight!C273</f>
        <v>0</v>
      </c>
      <c r="D273" s="34">
        <f>Navlight!D273</f>
        <v>0</v>
      </c>
      <c r="E273" s="34" t="str">
        <f t="shared" si="32"/>
        <v/>
      </c>
      <c r="F273" s="34" t="str">
        <f t="shared" si="33"/>
        <v>, 0</v>
      </c>
      <c r="G273" s="34" t="str">
        <f t="shared" si="34"/>
        <v>, 0, 0</v>
      </c>
      <c r="H273" s="34" t="str">
        <f t="shared" si="35"/>
        <v>, 0, 0, 0</v>
      </c>
      <c r="I273" s="34" t="str">
        <f t="shared" si="36"/>
        <v>, 0, 0, 0, 0</v>
      </c>
      <c r="J273" s="34" t="str">
        <f t="shared" si="37"/>
        <v/>
      </c>
      <c r="K273" s="34" t="str">
        <f t="shared" si="38"/>
        <v/>
      </c>
      <c r="L273" s="34" t="str">
        <f t="shared" si="39"/>
        <v/>
      </c>
    </row>
    <row r="274" spans="1:12" x14ac:dyDescent="0.25">
      <c r="A274" s="34">
        <f>Navlight!A274</f>
        <v>0</v>
      </c>
      <c r="B274" s="34">
        <f>Navlight!B274</f>
        <v>0</v>
      </c>
      <c r="C274" s="34">
        <f>Navlight!C274</f>
        <v>0</v>
      </c>
      <c r="D274" s="34">
        <f>Navlight!D274</f>
        <v>0</v>
      </c>
      <c r="E274" s="34" t="str">
        <f t="shared" si="32"/>
        <v/>
      </c>
      <c r="F274" s="34" t="str">
        <f t="shared" si="33"/>
        <v>, 0</v>
      </c>
      <c r="G274" s="34" t="str">
        <f t="shared" si="34"/>
        <v>, 0, 0</v>
      </c>
      <c r="H274" s="34" t="str">
        <f t="shared" si="35"/>
        <v>, 0, 0, 0</v>
      </c>
      <c r="I274" s="34" t="str">
        <f t="shared" si="36"/>
        <v>, 0, 0, 0, 0</v>
      </c>
      <c r="J274" s="34" t="str">
        <f t="shared" si="37"/>
        <v/>
      </c>
      <c r="K274" s="34" t="str">
        <f t="shared" si="38"/>
        <v/>
      </c>
      <c r="L274" s="34" t="str">
        <f t="shared" si="39"/>
        <v/>
      </c>
    </row>
    <row r="275" spans="1:12" x14ac:dyDescent="0.25">
      <c r="A275" s="34">
        <f>Navlight!A275</f>
        <v>0</v>
      </c>
      <c r="B275" s="34">
        <f>Navlight!B275</f>
        <v>0</v>
      </c>
      <c r="C275" s="34">
        <f>Navlight!C275</f>
        <v>0</v>
      </c>
      <c r="D275" s="34">
        <f>Navlight!D275</f>
        <v>0</v>
      </c>
      <c r="E275" s="34" t="str">
        <f t="shared" si="32"/>
        <v/>
      </c>
      <c r="F275" s="34" t="str">
        <f t="shared" si="33"/>
        <v>, 0</v>
      </c>
      <c r="G275" s="34" t="str">
        <f t="shared" si="34"/>
        <v>, 0, 0</v>
      </c>
      <c r="H275" s="34" t="str">
        <f t="shared" si="35"/>
        <v>, 0, 0, 0</v>
      </c>
      <c r="I275" s="34" t="str">
        <f t="shared" si="36"/>
        <v>, 0, 0, 0, 0</v>
      </c>
      <c r="J275" s="34" t="str">
        <f t="shared" si="37"/>
        <v/>
      </c>
      <c r="K275" s="34" t="str">
        <f t="shared" si="38"/>
        <v/>
      </c>
      <c r="L275" s="34" t="str">
        <f t="shared" si="39"/>
        <v/>
      </c>
    </row>
    <row r="276" spans="1:12" x14ac:dyDescent="0.25">
      <c r="A276" s="34">
        <f>Navlight!A276</f>
        <v>0</v>
      </c>
      <c r="B276" s="34">
        <f>Navlight!B276</f>
        <v>0</v>
      </c>
      <c r="C276" s="34">
        <f>Navlight!C276</f>
        <v>0</v>
      </c>
      <c r="D276" s="34">
        <f>Navlight!D276</f>
        <v>0</v>
      </c>
      <c r="E276" s="34" t="str">
        <f t="shared" si="32"/>
        <v/>
      </c>
      <c r="F276" s="34" t="str">
        <f t="shared" si="33"/>
        <v>, 0</v>
      </c>
      <c r="G276" s="34" t="str">
        <f t="shared" si="34"/>
        <v>, 0, 0</v>
      </c>
      <c r="H276" s="34" t="str">
        <f t="shared" si="35"/>
        <v>, 0, 0, 0</v>
      </c>
      <c r="I276" s="34" t="str">
        <f t="shared" si="36"/>
        <v>, 0, 0, 0, 0</v>
      </c>
      <c r="J276" s="34" t="str">
        <f t="shared" si="37"/>
        <v/>
      </c>
      <c r="K276" s="34" t="str">
        <f t="shared" si="38"/>
        <v/>
      </c>
      <c r="L276" s="34" t="str">
        <f t="shared" si="39"/>
        <v/>
      </c>
    </row>
    <row r="277" spans="1:12" x14ac:dyDescent="0.25">
      <c r="A277" s="34">
        <f>Navlight!A277</f>
        <v>0</v>
      </c>
      <c r="B277" s="34">
        <f>Navlight!B277</f>
        <v>0</v>
      </c>
      <c r="C277" s="34">
        <f>Navlight!C277</f>
        <v>0</v>
      </c>
      <c r="D277" s="34">
        <f>Navlight!D277</f>
        <v>0</v>
      </c>
      <c r="E277" s="34" t="str">
        <f t="shared" si="32"/>
        <v/>
      </c>
      <c r="F277" s="34" t="str">
        <f t="shared" si="33"/>
        <v>, 0</v>
      </c>
      <c r="G277" s="34" t="str">
        <f t="shared" si="34"/>
        <v>, 0, 0</v>
      </c>
      <c r="H277" s="34" t="str">
        <f t="shared" si="35"/>
        <v>, 0, 0, 0</v>
      </c>
      <c r="I277" s="34" t="str">
        <f t="shared" si="36"/>
        <v>, 0, 0, 0, 0</v>
      </c>
      <c r="J277" s="34" t="str">
        <f t="shared" si="37"/>
        <v/>
      </c>
      <c r="K277" s="34" t="str">
        <f t="shared" si="38"/>
        <v/>
      </c>
      <c r="L277" s="34" t="str">
        <f t="shared" si="39"/>
        <v/>
      </c>
    </row>
    <row r="278" spans="1:12" x14ac:dyDescent="0.25">
      <c r="A278" s="34">
        <f>Navlight!A278</f>
        <v>0</v>
      </c>
      <c r="B278" s="34">
        <f>Navlight!B278</f>
        <v>0</v>
      </c>
      <c r="C278" s="34">
        <f>Navlight!C278</f>
        <v>0</v>
      </c>
      <c r="D278" s="34">
        <f>Navlight!D278</f>
        <v>0</v>
      </c>
      <c r="E278" s="34" t="str">
        <f t="shared" si="32"/>
        <v/>
      </c>
      <c r="F278" s="34" t="str">
        <f t="shared" si="33"/>
        <v>, 0</v>
      </c>
      <c r="G278" s="34" t="str">
        <f t="shared" si="34"/>
        <v>, 0, 0</v>
      </c>
      <c r="H278" s="34" t="str">
        <f t="shared" si="35"/>
        <v>, 0, 0, 0</v>
      </c>
      <c r="I278" s="34" t="str">
        <f t="shared" si="36"/>
        <v>, 0, 0, 0, 0</v>
      </c>
      <c r="J278" s="34" t="str">
        <f t="shared" si="37"/>
        <v/>
      </c>
      <c r="K278" s="34" t="str">
        <f t="shared" si="38"/>
        <v/>
      </c>
      <c r="L278" s="34" t="str">
        <f t="shared" si="39"/>
        <v/>
      </c>
    </row>
    <row r="279" spans="1:12" x14ac:dyDescent="0.25">
      <c r="A279" s="34">
        <f>Navlight!A279</f>
        <v>0</v>
      </c>
      <c r="B279" s="34">
        <f>Navlight!B279</f>
        <v>0</v>
      </c>
      <c r="C279" s="34">
        <f>Navlight!C279</f>
        <v>0</v>
      </c>
      <c r="D279" s="34">
        <f>Navlight!D279</f>
        <v>0</v>
      </c>
      <c r="E279" s="34" t="str">
        <f t="shared" si="32"/>
        <v/>
      </c>
      <c r="F279" s="34" t="str">
        <f t="shared" si="33"/>
        <v>, 0</v>
      </c>
      <c r="G279" s="34" t="str">
        <f t="shared" si="34"/>
        <v>, 0, 0</v>
      </c>
      <c r="H279" s="34" t="str">
        <f t="shared" si="35"/>
        <v>, 0, 0, 0</v>
      </c>
      <c r="I279" s="34" t="str">
        <f t="shared" si="36"/>
        <v>, 0, 0, 0, 0</v>
      </c>
      <c r="J279" s="34" t="str">
        <f t="shared" si="37"/>
        <v/>
      </c>
      <c r="K279" s="34" t="str">
        <f t="shared" si="38"/>
        <v/>
      </c>
      <c r="L279" s="34" t="str">
        <f t="shared" si="39"/>
        <v/>
      </c>
    </row>
    <row r="280" spans="1:12" x14ac:dyDescent="0.25">
      <c r="A280" s="34">
        <f>Navlight!A280</f>
        <v>0</v>
      </c>
      <c r="B280" s="34">
        <f>Navlight!B280</f>
        <v>0</v>
      </c>
      <c r="C280" s="34">
        <f>Navlight!C280</f>
        <v>0</v>
      </c>
      <c r="D280" s="34">
        <f>Navlight!D280</f>
        <v>0</v>
      </c>
      <c r="E280" s="34" t="str">
        <f t="shared" si="32"/>
        <v/>
      </c>
      <c r="F280" s="34" t="str">
        <f t="shared" si="33"/>
        <v>, 0</v>
      </c>
      <c r="G280" s="34" t="str">
        <f t="shared" si="34"/>
        <v>, 0, 0</v>
      </c>
      <c r="H280" s="34" t="str">
        <f t="shared" si="35"/>
        <v>, 0, 0, 0</v>
      </c>
      <c r="I280" s="34" t="str">
        <f t="shared" si="36"/>
        <v>, 0, 0, 0, 0</v>
      </c>
      <c r="J280" s="34" t="str">
        <f t="shared" si="37"/>
        <v/>
      </c>
      <c r="K280" s="34" t="str">
        <f t="shared" si="38"/>
        <v/>
      </c>
      <c r="L280" s="34" t="str">
        <f t="shared" si="39"/>
        <v/>
      </c>
    </row>
    <row r="281" spans="1:12" x14ac:dyDescent="0.25">
      <c r="A281" s="34">
        <f>Navlight!A281</f>
        <v>0</v>
      </c>
      <c r="B281" s="34">
        <f>Navlight!B281</f>
        <v>0</v>
      </c>
      <c r="C281" s="34">
        <f>Navlight!C281</f>
        <v>0</v>
      </c>
      <c r="D281" s="34">
        <f>Navlight!D281</f>
        <v>0</v>
      </c>
      <c r="E281" s="34" t="str">
        <f t="shared" si="32"/>
        <v/>
      </c>
      <c r="F281" s="34" t="str">
        <f t="shared" si="33"/>
        <v>, 0</v>
      </c>
      <c r="G281" s="34" t="str">
        <f t="shared" si="34"/>
        <v>, 0, 0</v>
      </c>
      <c r="H281" s="34" t="str">
        <f t="shared" si="35"/>
        <v>, 0, 0, 0</v>
      </c>
      <c r="I281" s="34" t="str">
        <f t="shared" si="36"/>
        <v>, 0, 0, 0, 0</v>
      </c>
      <c r="J281" s="34" t="str">
        <f t="shared" si="37"/>
        <v/>
      </c>
      <c r="K281" s="34" t="str">
        <f t="shared" si="38"/>
        <v/>
      </c>
      <c r="L281" s="34" t="str">
        <f t="shared" si="39"/>
        <v/>
      </c>
    </row>
    <row r="282" spans="1:12" x14ac:dyDescent="0.25">
      <c r="A282" s="34">
        <f>Navlight!A282</f>
        <v>0</v>
      </c>
      <c r="B282" s="34">
        <f>Navlight!B282</f>
        <v>0</v>
      </c>
      <c r="C282" s="34">
        <f>Navlight!C282</f>
        <v>0</v>
      </c>
      <c r="D282" s="34">
        <f>Navlight!D282</f>
        <v>0</v>
      </c>
      <c r="E282" s="34" t="str">
        <f t="shared" si="32"/>
        <v/>
      </c>
      <c r="F282" s="34" t="str">
        <f t="shared" si="33"/>
        <v>, 0</v>
      </c>
      <c r="G282" s="34" t="str">
        <f t="shared" si="34"/>
        <v>, 0, 0</v>
      </c>
      <c r="H282" s="34" t="str">
        <f t="shared" si="35"/>
        <v>, 0, 0, 0</v>
      </c>
      <c r="I282" s="34" t="str">
        <f t="shared" si="36"/>
        <v>, 0, 0, 0, 0</v>
      </c>
      <c r="J282" s="34" t="str">
        <f t="shared" si="37"/>
        <v/>
      </c>
      <c r="K282" s="34" t="str">
        <f t="shared" si="38"/>
        <v/>
      </c>
      <c r="L282" s="34" t="str">
        <f t="shared" si="39"/>
        <v/>
      </c>
    </row>
    <row r="283" spans="1:12" x14ac:dyDescent="0.25">
      <c r="A283" s="34">
        <f>Navlight!A283</f>
        <v>0</v>
      </c>
      <c r="B283" s="34">
        <f>Navlight!B283</f>
        <v>0</v>
      </c>
      <c r="C283" s="34">
        <f>Navlight!C283</f>
        <v>0</v>
      </c>
      <c r="D283" s="34">
        <f>Navlight!D283</f>
        <v>0</v>
      </c>
      <c r="E283" s="34" t="str">
        <f t="shared" si="32"/>
        <v/>
      </c>
      <c r="F283" s="34" t="str">
        <f t="shared" si="33"/>
        <v>, 0</v>
      </c>
      <c r="G283" s="34" t="str">
        <f t="shared" si="34"/>
        <v>, 0, 0</v>
      </c>
      <c r="H283" s="34" t="str">
        <f t="shared" si="35"/>
        <v>, 0, 0, 0</v>
      </c>
      <c r="I283" s="34" t="str">
        <f t="shared" si="36"/>
        <v>, 0, 0, 0, 0</v>
      </c>
      <c r="J283" s="34" t="str">
        <f t="shared" si="37"/>
        <v/>
      </c>
      <c r="K283" s="34" t="str">
        <f t="shared" si="38"/>
        <v/>
      </c>
      <c r="L283" s="34" t="str">
        <f t="shared" si="39"/>
        <v/>
      </c>
    </row>
    <row r="284" spans="1:12" x14ac:dyDescent="0.25">
      <c r="A284" s="34">
        <f>Navlight!A284</f>
        <v>0</v>
      </c>
      <c r="B284" s="34">
        <f>Navlight!B284</f>
        <v>0</v>
      </c>
      <c r="C284" s="34">
        <f>Navlight!C284</f>
        <v>0</v>
      </c>
      <c r="D284" s="34">
        <f>Navlight!D284</f>
        <v>0</v>
      </c>
      <c r="E284" s="34" t="str">
        <f t="shared" si="32"/>
        <v/>
      </c>
      <c r="F284" s="34" t="str">
        <f t="shared" si="33"/>
        <v>, 0</v>
      </c>
      <c r="G284" s="34" t="str">
        <f t="shared" si="34"/>
        <v>, 0, 0</v>
      </c>
      <c r="H284" s="34" t="str">
        <f t="shared" si="35"/>
        <v>, 0, 0, 0</v>
      </c>
      <c r="I284" s="34" t="str">
        <f t="shared" si="36"/>
        <v>, 0, 0, 0, 0</v>
      </c>
      <c r="J284" s="34" t="str">
        <f t="shared" si="37"/>
        <v/>
      </c>
      <c r="K284" s="34" t="str">
        <f t="shared" si="38"/>
        <v/>
      </c>
      <c r="L284" s="34" t="str">
        <f t="shared" si="39"/>
        <v/>
      </c>
    </row>
    <row r="285" spans="1:12" x14ac:dyDescent="0.25">
      <c r="A285" s="34">
        <f>Navlight!A285</f>
        <v>0</v>
      </c>
      <c r="B285" s="34">
        <f>Navlight!B285</f>
        <v>0</v>
      </c>
      <c r="C285" s="34">
        <f>Navlight!C285</f>
        <v>0</v>
      </c>
      <c r="D285" s="34">
        <f>Navlight!D285</f>
        <v>0</v>
      </c>
      <c r="E285" s="34" t="str">
        <f t="shared" si="32"/>
        <v/>
      </c>
      <c r="F285" s="34" t="str">
        <f t="shared" si="33"/>
        <v>, 0</v>
      </c>
      <c r="G285" s="34" t="str">
        <f t="shared" si="34"/>
        <v>, 0, 0</v>
      </c>
      <c r="H285" s="34" t="str">
        <f t="shared" si="35"/>
        <v>, 0, 0, 0</v>
      </c>
      <c r="I285" s="34" t="str">
        <f t="shared" si="36"/>
        <v>, 0, 0, 0, 0</v>
      </c>
      <c r="J285" s="34" t="str">
        <f t="shared" si="37"/>
        <v/>
      </c>
      <c r="K285" s="34" t="str">
        <f t="shared" si="38"/>
        <v/>
      </c>
      <c r="L285" s="34" t="str">
        <f t="shared" si="39"/>
        <v/>
      </c>
    </row>
    <row r="286" spans="1:12" x14ac:dyDescent="0.25">
      <c r="A286" s="34">
        <f>Navlight!A286</f>
        <v>0</v>
      </c>
      <c r="B286" s="34">
        <f>Navlight!B286</f>
        <v>0</v>
      </c>
      <c r="C286" s="34">
        <f>Navlight!C286</f>
        <v>0</v>
      </c>
      <c r="D286" s="34">
        <f>Navlight!D286</f>
        <v>0</v>
      </c>
      <c r="E286" s="34" t="str">
        <f t="shared" si="32"/>
        <v/>
      </c>
      <c r="F286" s="34" t="str">
        <f t="shared" si="33"/>
        <v>, 0</v>
      </c>
      <c r="G286" s="34" t="str">
        <f t="shared" si="34"/>
        <v>, 0, 0</v>
      </c>
      <c r="H286" s="34" t="str">
        <f t="shared" si="35"/>
        <v>, 0, 0, 0</v>
      </c>
      <c r="I286" s="34" t="str">
        <f t="shared" si="36"/>
        <v>, 0, 0, 0, 0</v>
      </c>
      <c r="J286" s="34" t="str">
        <f t="shared" si="37"/>
        <v/>
      </c>
      <c r="K286" s="34" t="str">
        <f t="shared" si="38"/>
        <v/>
      </c>
      <c r="L286" s="34" t="str">
        <f t="shared" si="39"/>
        <v/>
      </c>
    </row>
    <row r="287" spans="1:12" x14ac:dyDescent="0.25">
      <c r="A287" s="34">
        <f>Navlight!A287</f>
        <v>0</v>
      </c>
      <c r="B287" s="34">
        <f>Navlight!B287</f>
        <v>0</v>
      </c>
      <c r="C287" s="34">
        <f>Navlight!C287</f>
        <v>0</v>
      </c>
      <c r="D287" s="34">
        <f>Navlight!D287</f>
        <v>0</v>
      </c>
      <c r="E287" s="34" t="str">
        <f t="shared" si="32"/>
        <v/>
      </c>
      <c r="F287" s="34" t="str">
        <f t="shared" si="33"/>
        <v>, 0</v>
      </c>
      <c r="G287" s="34" t="str">
        <f t="shared" si="34"/>
        <v>, 0, 0</v>
      </c>
      <c r="H287" s="34" t="str">
        <f t="shared" si="35"/>
        <v>, 0, 0, 0</v>
      </c>
      <c r="I287" s="34" t="str">
        <f t="shared" si="36"/>
        <v>, 0, 0, 0, 0</v>
      </c>
      <c r="J287" s="34" t="str">
        <f t="shared" si="37"/>
        <v/>
      </c>
      <c r="K287" s="34" t="str">
        <f t="shared" si="38"/>
        <v/>
      </c>
      <c r="L287" s="34" t="str">
        <f t="shared" si="39"/>
        <v/>
      </c>
    </row>
    <row r="288" spans="1:12" x14ac:dyDescent="0.25">
      <c r="A288" s="34">
        <f>Navlight!A288</f>
        <v>0</v>
      </c>
      <c r="B288" s="34">
        <f>Navlight!B288</f>
        <v>0</v>
      </c>
      <c r="C288" s="34">
        <f>Navlight!C288</f>
        <v>0</v>
      </c>
      <c r="D288" s="34">
        <f>Navlight!D288</f>
        <v>0</v>
      </c>
      <c r="E288" s="34" t="str">
        <f t="shared" si="32"/>
        <v/>
      </c>
      <c r="F288" s="34" t="str">
        <f t="shared" si="33"/>
        <v>, 0</v>
      </c>
      <c r="G288" s="34" t="str">
        <f t="shared" si="34"/>
        <v>, 0, 0</v>
      </c>
      <c r="H288" s="34" t="str">
        <f t="shared" si="35"/>
        <v>, 0, 0, 0</v>
      </c>
      <c r="I288" s="34" t="str">
        <f t="shared" si="36"/>
        <v>, 0, 0, 0, 0</v>
      </c>
      <c r="J288" s="34" t="str">
        <f t="shared" si="37"/>
        <v/>
      </c>
      <c r="K288" s="34" t="str">
        <f t="shared" si="38"/>
        <v/>
      </c>
      <c r="L288" s="34" t="str">
        <f t="shared" si="39"/>
        <v/>
      </c>
    </row>
    <row r="289" spans="1:12" x14ac:dyDescent="0.25">
      <c r="A289" s="34">
        <f>Navlight!A289</f>
        <v>0</v>
      </c>
      <c r="B289" s="34">
        <f>Navlight!B289</f>
        <v>0</v>
      </c>
      <c r="C289" s="34">
        <f>Navlight!C289</f>
        <v>0</v>
      </c>
      <c r="D289" s="34">
        <f>Navlight!D289</f>
        <v>0</v>
      </c>
      <c r="E289" s="34" t="str">
        <f t="shared" si="32"/>
        <v/>
      </c>
      <c r="F289" s="34" t="str">
        <f t="shared" si="33"/>
        <v>, 0</v>
      </c>
      <c r="G289" s="34" t="str">
        <f t="shared" si="34"/>
        <v>, 0, 0</v>
      </c>
      <c r="H289" s="34" t="str">
        <f t="shared" si="35"/>
        <v>, 0, 0, 0</v>
      </c>
      <c r="I289" s="34" t="str">
        <f t="shared" si="36"/>
        <v>, 0, 0, 0, 0</v>
      </c>
      <c r="J289" s="34" t="str">
        <f t="shared" si="37"/>
        <v/>
      </c>
      <c r="K289" s="34" t="str">
        <f t="shared" si="38"/>
        <v/>
      </c>
      <c r="L289" s="34" t="str">
        <f t="shared" si="39"/>
        <v/>
      </c>
    </row>
    <row r="290" spans="1:12" x14ac:dyDescent="0.25">
      <c r="A290" s="34">
        <f>Navlight!A290</f>
        <v>0</v>
      </c>
      <c r="B290" s="34">
        <f>Navlight!B290</f>
        <v>0</v>
      </c>
      <c r="C290" s="34">
        <f>Navlight!C290</f>
        <v>0</v>
      </c>
      <c r="D290" s="34">
        <f>Navlight!D290</f>
        <v>0</v>
      </c>
      <c r="E290" s="34" t="str">
        <f t="shared" si="32"/>
        <v/>
      </c>
      <c r="F290" s="34" t="str">
        <f t="shared" si="33"/>
        <v>, 0</v>
      </c>
      <c r="G290" s="34" t="str">
        <f t="shared" si="34"/>
        <v>, 0, 0</v>
      </c>
      <c r="H290" s="34" t="str">
        <f t="shared" si="35"/>
        <v>, 0, 0, 0</v>
      </c>
      <c r="I290" s="34" t="str">
        <f t="shared" si="36"/>
        <v>, 0, 0, 0, 0</v>
      </c>
      <c r="J290" s="34" t="str">
        <f t="shared" si="37"/>
        <v/>
      </c>
      <c r="K290" s="34" t="str">
        <f t="shared" si="38"/>
        <v/>
      </c>
      <c r="L290" s="34" t="str">
        <f t="shared" si="39"/>
        <v/>
      </c>
    </row>
    <row r="291" spans="1:12" x14ac:dyDescent="0.25">
      <c r="A291" s="34">
        <f>Navlight!A291</f>
        <v>0</v>
      </c>
      <c r="B291" s="34">
        <f>Navlight!B291</f>
        <v>0</v>
      </c>
      <c r="C291" s="34">
        <f>Navlight!C291</f>
        <v>0</v>
      </c>
      <c r="D291" s="34">
        <f>Navlight!D291</f>
        <v>0</v>
      </c>
      <c r="E291" s="34" t="str">
        <f t="shared" si="32"/>
        <v/>
      </c>
      <c r="F291" s="34" t="str">
        <f t="shared" si="33"/>
        <v>, 0</v>
      </c>
      <c r="G291" s="34" t="str">
        <f t="shared" si="34"/>
        <v>, 0, 0</v>
      </c>
      <c r="H291" s="34" t="str">
        <f t="shared" si="35"/>
        <v>, 0, 0, 0</v>
      </c>
      <c r="I291" s="34" t="str">
        <f t="shared" si="36"/>
        <v>, 0, 0, 0, 0</v>
      </c>
      <c r="J291" s="34" t="str">
        <f t="shared" si="37"/>
        <v/>
      </c>
      <c r="K291" s="34" t="str">
        <f t="shared" si="38"/>
        <v/>
      </c>
      <c r="L291" s="34" t="str">
        <f t="shared" si="39"/>
        <v/>
      </c>
    </row>
    <row r="292" spans="1:12" x14ac:dyDescent="0.25">
      <c r="A292" s="34">
        <f>Navlight!A292</f>
        <v>0</v>
      </c>
      <c r="B292" s="34">
        <f>Navlight!B292</f>
        <v>0</v>
      </c>
      <c r="C292" s="34">
        <f>Navlight!C292</f>
        <v>0</v>
      </c>
      <c r="D292" s="34">
        <f>Navlight!D292</f>
        <v>0</v>
      </c>
      <c r="E292" s="34" t="str">
        <f t="shared" si="32"/>
        <v/>
      </c>
      <c r="F292" s="34" t="str">
        <f t="shared" si="33"/>
        <v>, 0</v>
      </c>
      <c r="G292" s="34" t="str">
        <f t="shared" si="34"/>
        <v>, 0, 0</v>
      </c>
      <c r="H292" s="34" t="str">
        <f t="shared" si="35"/>
        <v>, 0, 0, 0</v>
      </c>
      <c r="I292" s="34" t="str">
        <f t="shared" si="36"/>
        <v>, 0, 0, 0, 0</v>
      </c>
      <c r="J292" s="34" t="str">
        <f t="shared" si="37"/>
        <v/>
      </c>
      <c r="K292" s="34" t="str">
        <f t="shared" si="38"/>
        <v/>
      </c>
      <c r="L292" s="34" t="str">
        <f t="shared" si="39"/>
        <v/>
      </c>
    </row>
    <row r="293" spans="1:12" x14ac:dyDescent="0.25">
      <c r="A293" s="34">
        <f>Navlight!A293</f>
        <v>0</v>
      </c>
      <c r="B293" s="34">
        <f>Navlight!B293</f>
        <v>0</v>
      </c>
      <c r="C293" s="34">
        <f>Navlight!C293</f>
        <v>0</v>
      </c>
      <c r="D293" s="34">
        <f>Navlight!D293</f>
        <v>0</v>
      </c>
      <c r="E293" s="34" t="str">
        <f t="shared" si="32"/>
        <v/>
      </c>
      <c r="F293" s="34" t="str">
        <f t="shared" si="33"/>
        <v>, 0</v>
      </c>
      <c r="G293" s="34" t="str">
        <f t="shared" si="34"/>
        <v>, 0, 0</v>
      </c>
      <c r="H293" s="34" t="str">
        <f t="shared" si="35"/>
        <v>, 0, 0, 0</v>
      </c>
      <c r="I293" s="34" t="str">
        <f t="shared" si="36"/>
        <v>, 0, 0, 0, 0</v>
      </c>
      <c r="J293" s="34" t="str">
        <f t="shared" si="37"/>
        <v/>
      </c>
      <c r="K293" s="34" t="str">
        <f t="shared" si="38"/>
        <v/>
      </c>
      <c r="L293" s="34" t="str">
        <f t="shared" si="39"/>
        <v/>
      </c>
    </row>
    <row r="294" spans="1:12" x14ac:dyDescent="0.25">
      <c r="A294" s="34">
        <f>Navlight!A294</f>
        <v>0</v>
      </c>
      <c r="B294" s="34">
        <f>Navlight!B294</f>
        <v>0</v>
      </c>
      <c r="C294" s="34">
        <f>Navlight!C294</f>
        <v>0</v>
      </c>
      <c r="D294" s="34">
        <f>Navlight!D294</f>
        <v>0</v>
      </c>
      <c r="E294" s="34" t="str">
        <f t="shared" si="32"/>
        <v/>
      </c>
      <c r="F294" s="34" t="str">
        <f t="shared" si="33"/>
        <v>, 0</v>
      </c>
      <c r="G294" s="34" t="str">
        <f t="shared" si="34"/>
        <v>, 0, 0</v>
      </c>
      <c r="H294" s="34" t="str">
        <f t="shared" si="35"/>
        <v>, 0, 0, 0</v>
      </c>
      <c r="I294" s="34" t="str">
        <f t="shared" si="36"/>
        <v>, 0, 0, 0, 0</v>
      </c>
      <c r="J294" s="34" t="str">
        <f t="shared" si="37"/>
        <v/>
      </c>
      <c r="K294" s="34" t="str">
        <f t="shared" si="38"/>
        <v/>
      </c>
      <c r="L294" s="34" t="str">
        <f t="shared" si="39"/>
        <v/>
      </c>
    </row>
    <row r="295" spans="1:12" x14ac:dyDescent="0.25">
      <c r="A295" s="34">
        <f>Navlight!A295</f>
        <v>0</v>
      </c>
      <c r="B295" s="34">
        <f>Navlight!B295</f>
        <v>0</v>
      </c>
      <c r="C295" s="34">
        <f>Navlight!C295</f>
        <v>0</v>
      </c>
      <c r="D295" s="34">
        <f>Navlight!D295</f>
        <v>0</v>
      </c>
      <c r="E295" s="34" t="str">
        <f t="shared" si="32"/>
        <v/>
      </c>
      <c r="F295" s="34" t="str">
        <f t="shared" si="33"/>
        <v>, 0</v>
      </c>
      <c r="G295" s="34" t="str">
        <f t="shared" si="34"/>
        <v>, 0, 0</v>
      </c>
      <c r="H295" s="34" t="str">
        <f t="shared" si="35"/>
        <v>, 0, 0, 0</v>
      </c>
      <c r="I295" s="34" t="str">
        <f t="shared" si="36"/>
        <v>, 0, 0, 0, 0</v>
      </c>
      <c r="J295" s="34" t="str">
        <f t="shared" si="37"/>
        <v/>
      </c>
      <c r="K295" s="34" t="str">
        <f t="shared" si="38"/>
        <v/>
      </c>
      <c r="L295" s="34" t="str">
        <f t="shared" si="39"/>
        <v/>
      </c>
    </row>
    <row r="296" spans="1:12" x14ac:dyDescent="0.25">
      <c r="A296" s="34">
        <f>Navlight!A296</f>
        <v>0</v>
      </c>
      <c r="B296" s="34">
        <f>Navlight!B296</f>
        <v>0</v>
      </c>
      <c r="C296" s="34">
        <f>Navlight!C296</f>
        <v>0</v>
      </c>
      <c r="D296" s="34">
        <f>Navlight!D296</f>
        <v>0</v>
      </c>
      <c r="E296" s="34" t="str">
        <f t="shared" si="32"/>
        <v/>
      </c>
      <c r="F296" s="34" t="str">
        <f t="shared" si="33"/>
        <v>, 0</v>
      </c>
      <c r="G296" s="34" t="str">
        <f t="shared" si="34"/>
        <v>, 0, 0</v>
      </c>
      <c r="H296" s="34" t="str">
        <f t="shared" si="35"/>
        <v>, 0, 0, 0</v>
      </c>
      <c r="I296" s="34" t="str">
        <f t="shared" si="36"/>
        <v>, 0, 0, 0, 0</v>
      </c>
      <c r="J296" s="34" t="str">
        <f t="shared" si="37"/>
        <v/>
      </c>
      <c r="K296" s="34" t="str">
        <f t="shared" si="38"/>
        <v/>
      </c>
      <c r="L296" s="34" t="str">
        <f t="shared" si="39"/>
        <v/>
      </c>
    </row>
    <row r="297" spans="1:12" x14ac:dyDescent="0.25">
      <c r="A297" s="34">
        <f>Navlight!A297</f>
        <v>0</v>
      </c>
      <c r="B297" s="34">
        <f>Navlight!B297</f>
        <v>0</v>
      </c>
      <c r="C297" s="34">
        <f>Navlight!C297</f>
        <v>0</v>
      </c>
      <c r="D297" s="34">
        <f>Navlight!D297</f>
        <v>0</v>
      </c>
      <c r="E297" s="34" t="str">
        <f t="shared" si="32"/>
        <v/>
      </c>
      <c r="F297" s="34" t="str">
        <f t="shared" si="33"/>
        <v>, 0</v>
      </c>
      <c r="G297" s="34" t="str">
        <f t="shared" si="34"/>
        <v>, 0, 0</v>
      </c>
      <c r="H297" s="34" t="str">
        <f t="shared" si="35"/>
        <v>, 0, 0, 0</v>
      </c>
      <c r="I297" s="34" t="str">
        <f t="shared" si="36"/>
        <v>, 0, 0, 0, 0</v>
      </c>
      <c r="J297" s="34" t="str">
        <f t="shared" si="37"/>
        <v/>
      </c>
      <c r="K297" s="34" t="str">
        <f t="shared" si="38"/>
        <v/>
      </c>
      <c r="L297" s="34" t="str">
        <f t="shared" si="39"/>
        <v/>
      </c>
    </row>
    <row r="298" spans="1:12" x14ac:dyDescent="0.25">
      <c r="A298" s="34">
        <f>Navlight!A298</f>
        <v>0</v>
      </c>
      <c r="B298" s="34">
        <f>Navlight!B298</f>
        <v>0</v>
      </c>
      <c r="C298" s="34">
        <f>Navlight!C298</f>
        <v>0</v>
      </c>
      <c r="D298" s="34">
        <f>Navlight!D298</f>
        <v>0</v>
      </c>
      <c r="E298" s="34" t="str">
        <f t="shared" si="32"/>
        <v/>
      </c>
      <c r="F298" s="34" t="str">
        <f t="shared" si="33"/>
        <v>, 0</v>
      </c>
      <c r="G298" s="34" t="str">
        <f t="shared" si="34"/>
        <v>, 0, 0</v>
      </c>
      <c r="H298" s="34" t="str">
        <f t="shared" si="35"/>
        <v>, 0, 0, 0</v>
      </c>
      <c r="I298" s="34" t="str">
        <f t="shared" si="36"/>
        <v>, 0, 0, 0, 0</v>
      </c>
      <c r="J298" s="34" t="str">
        <f t="shared" si="37"/>
        <v/>
      </c>
      <c r="K298" s="34" t="str">
        <f t="shared" si="38"/>
        <v/>
      </c>
      <c r="L298" s="34" t="str">
        <f t="shared" si="39"/>
        <v/>
      </c>
    </row>
    <row r="299" spans="1:12" x14ac:dyDescent="0.25">
      <c r="A299" s="34">
        <f>Navlight!A299</f>
        <v>0</v>
      </c>
      <c r="B299" s="34">
        <f>Navlight!B299</f>
        <v>0</v>
      </c>
      <c r="C299" s="34">
        <f>Navlight!C299</f>
        <v>0</v>
      </c>
      <c r="D299" s="34">
        <f>Navlight!D299</f>
        <v>0</v>
      </c>
      <c r="E299" s="34" t="str">
        <f t="shared" si="32"/>
        <v/>
      </c>
      <c r="F299" s="34" t="str">
        <f t="shared" si="33"/>
        <v>, 0</v>
      </c>
      <c r="G299" s="34" t="str">
        <f t="shared" si="34"/>
        <v>, 0, 0</v>
      </c>
      <c r="H299" s="34" t="str">
        <f t="shared" si="35"/>
        <v>, 0, 0, 0</v>
      </c>
      <c r="I299" s="34" t="str">
        <f t="shared" si="36"/>
        <v>, 0, 0, 0, 0</v>
      </c>
      <c r="J299" s="34" t="str">
        <f t="shared" si="37"/>
        <v/>
      </c>
      <c r="K299" s="34" t="str">
        <f t="shared" si="38"/>
        <v/>
      </c>
      <c r="L299" s="34" t="str">
        <f t="shared" si="39"/>
        <v/>
      </c>
    </row>
    <row r="300" spans="1:12" x14ac:dyDescent="0.25">
      <c r="A300" s="34">
        <f>Navlight!A300</f>
        <v>0</v>
      </c>
      <c r="B300" s="34">
        <f>Navlight!B300</f>
        <v>0</v>
      </c>
      <c r="C300" s="34">
        <f>Navlight!C300</f>
        <v>0</v>
      </c>
      <c r="D300" s="34">
        <f>Navlight!D300</f>
        <v>0</v>
      </c>
      <c r="E300" s="34" t="str">
        <f t="shared" si="32"/>
        <v/>
      </c>
      <c r="F300" s="34" t="str">
        <f t="shared" si="33"/>
        <v>, 0</v>
      </c>
      <c r="G300" s="34" t="str">
        <f t="shared" si="34"/>
        <v>, 0, 0</v>
      </c>
      <c r="H300" s="34" t="str">
        <f t="shared" si="35"/>
        <v>, 0, 0, 0</v>
      </c>
      <c r="I300" s="34" t="str">
        <f t="shared" si="36"/>
        <v>, 0, 0, 0, 0</v>
      </c>
      <c r="J300" s="34" t="str">
        <f t="shared" si="37"/>
        <v/>
      </c>
      <c r="K300" s="34" t="str">
        <f t="shared" si="38"/>
        <v/>
      </c>
      <c r="L300" s="34" t="str">
        <f t="shared" si="39"/>
        <v/>
      </c>
    </row>
    <row r="301" spans="1:12" x14ac:dyDescent="0.25">
      <c r="A301" s="34">
        <f>Navlight!A301</f>
        <v>0</v>
      </c>
      <c r="B301" s="34">
        <f>Navlight!B301</f>
        <v>0</v>
      </c>
      <c r="C301" s="34">
        <f>Navlight!C301</f>
        <v>0</v>
      </c>
      <c r="D301" s="34">
        <f>Navlight!D301</f>
        <v>0</v>
      </c>
      <c r="E301" s="34" t="str">
        <f t="shared" si="32"/>
        <v/>
      </c>
      <c r="F301" s="34" t="str">
        <f t="shared" si="33"/>
        <v>, 0</v>
      </c>
      <c r="G301" s="34" t="str">
        <f t="shared" si="34"/>
        <v>, 0, 0</v>
      </c>
      <c r="H301" s="34" t="str">
        <f t="shared" si="35"/>
        <v>, 0, 0, 0</v>
      </c>
      <c r="I301" s="34" t="str">
        <f t="shared" si="36"/>
        <v>, 0, 0, 0, 0</v>
      </c>
      <c r="J301" s="34" t="str">
        <f t="shared" si="37"/>
        <v/>
      </c>
      <c r="K301" s="34" t="str">
        <f t="shared" si="38"/>
        <v/>
      </c>
      <c r="L301" s="34" t="str">
        <f t="shared" si="39"/>
        <v/>
      </c>
    </row>
    <row r="302" spans="1:12" x14ac:dyDescent="0.25">
      <c r="A302" s="34">
        <f>Navlight!A302</f>
        <v>0</v>
      </c>
      <c r="B302" s="34">
        <f>Navlight!B302</f>
        <v>0</v>
      </c>
      <c r="C302" s="34">
        <f>Navlight!C302</f>
        <v>0</v>
      </c>
      <c r="D302" s="34">
        <f>Navlight!D302</f>
        <v>0</v>
      </c>
      <c r="E302" s="34" t="str">
        <f t="shared" si="32"/>
        <v/>
      </c>
      <c r="F302" s="34" t="str">
        <f t="shared" si="33"/>
        <v>, 0</v>
      </c>
      <c r="G302" s="34" t="str">
        <f t="shared" si="34"/>
        <v>, 0, 0</v>
      </c>
      <c r="H302" s="34" t="str">
        <f t="shared" si="35"/>
        <v>, 0, 0, 0</v>
      </c>
      <c r="I302" s="34" t="str">
        <f t="shared" si="36"/>
        <v>, 0, 0, 0, 0</v>
      </c>
      <c r="J302" s="34" t="str">
        <f t="shared" si="37"/>
        <v/>
      </c>
      <c r="K302" s="34" t="str">
        <f t="shared" si="38"/>
        <v/>
      </c>
      <c r="L302" s="34" t="str">
        <f t="shared" si="39"/>
        <v/>
      </c>
    </row>
    <row r="303" spans="1:12" x14ac:dyDescent="0.25">
      <c r="A303" s="34">
        <f>Navlight!A303</f>
        <v>0</v>
      </c>
      <c r="B303" s="34">
        <f>Navlight!B303</f>
        <v>0</v>
      </c>
      <c r="C303" s="34">
        <f>Navlight!C303</f>
        <v>0</v>
      </c>
      <c r="D303" s="34">
        <f>Navlight!D303</f>
        <v>0</v>
      </c>
      <c r="E303" s="34" t="str">
        <f t="shared" si="32"/>
        <v/>
      </c>
      <c r="F303" s="34" t="str">
        <f t="shared" si="33"/>
        <v>, 0</v>
      </c>
      <c r="G303" s="34" t="str">
        <f t="shared" si="34"/>
        <v>, 0, 0</v>
      </c>
      <c r="H303" s="34" t="str">
        <f t="shared" si="35"/>
        <v>, 0, 0, 0</v>
      </c>
      <c r="I303" s="34" t="str">
        <f t="shared" si="36"/>
        <v>, 0, 0, 0, 0</v>
      </c>
      <c r="J303" s="34" t="str">
        <f t="shared" si="37"/>
        <v/>
      </c>
      <c r="K303" s="34" t="str">
        <f t="shared" si="38"/>
        <v/>
      </c>
      <c r="L303" s="34" t="str">
        <f t="shared" si="39"/>
        <v/>
      </c>
    </row>
    <row r="304" spans="1:12" x14ac:dyDescent="0.25">
      <c r="A304" s="34">
        <f>Navlight!A304</f>
        <v>0</v>
      </c>
      <c r="B304" s="34">
        <f>Navlight!B304</f>
        <v>0</v>
      </c>
      <c r="C304" s="34">
        <f>Navlight!C304</f>
        <v>0</v>
      </c>
      <c r="D304" s="34">
        <f>Navlight!D304</f>
        <v>0</v>
      </c>
      <c r="E304" s="34" t="str">
        <f t="shared" si="32"/>
        <v/>
      </c>
      <c r="F304" s="34" t="str">
        <f t="shared" si="33"/>
        <v>, 0</v>
      </c>
      <c r="G304" s="34" t="str">
        <f t="shared" si="34"/>
        <v>, 0, 0</v>
      </c>
      <c r="H304" s="34" t="str">
        <f t="shared" si="35"/>
        <v>, 0, 0, 0</v>
      </c>
      <c r="I304" s="34" t="str">
        <f t="shared" si="36"/>
        <v>, 0, 0, 0, 0</v>
      </c>
      <c r="J304" s="34" t="str">
        <f t="shared" si="37"/>
        <v/>
      </c>
      <c r="K304" s="34" t="str">
        <f t="shared" si="38"/>
        <v/>
      </c>
      <c r="L304" s="34" t="str">
        <f t="shared" si="39"/>
        <v/>
      </c>
    </row>
    <row r="305" spans="1:12" x14ac:dyDescent="0.25">
      <c r="A305" s="34">
        <f>Navlight!A305</f>
        <v>0</v>
      </c>
      <c r="B305" s="34">
        <f>Navlight!B305</f>
        <v>0</v>
      </c>
      <c r="C305" s="34">
        <f>Navlight!C305</f>
        <v>0</v>
      </c>
      <c r="D305" s="34">
        <f>Navlight!D305</f>
        <v>0</v>
      </c>
      <c r="E305" s="34" t="str">
        <f t="shared" si="32"/>
        <v/>
      </c>
      <c r="F305" s="34" t="str">
        <f t="shared" si="33"/>
        <v>, 0</v>
      </c>
      <c r="G305" s="34" t="str">
        <f t="shared" si="34"/>
        <v>, 0, 0</v>
      </c>
      <c r="H305" s="34" t="str">
        <f t="shared" si="35"/>
        <v>, 0, 0, 0</v>
      </c>
      <c r="I305" s="34" t="str">
        <f t="shared" si="36"/>
        <v>, 0, 0, 0, 0</v>
      </c>
      <c r="J305" s="34" t="str">
        <f t="shared" si="37"/>
        <v/>
      </c>
      <c r="K305" s="34" t="str">
        <f t="shared" si="38"/>
        <v/>
      </c>
      <c r="L305" s="34" t="str">
        <f t="shared" si="39"/>
        <v/>
      </c>
    </row>
    <row r="306" spans="1:12" x14ac:dyDescent="0.25">
      <c r="A306" s="34">
        <f>Navlight!A306</f>
        <v>0</v>
      </c>
      <c r="B306" s="34">
        <f>Navlight!B306</f>
        <v>0</v>
      </c>
      <c r="C306" s="34">
        <f>Navlight!C306</f>
        <v>0</v>
      </c>
      <c r="D306" s="34">
        <f>Navlight!D306</f>
        <v>0</v>
      </c>
      <c r="E306" s="34" t="str">
        <f t="shared" si="32"/>
        <v/>
      </c>
      <c r="F306" s="34" t="str">
        <f t="shared" si="33"/>
        <v>, 0</v>
      </c>
      <c r="G306" s="34" t="str">
        <f t="shared" si="34"/>
        <v>, 0, 0</v>
      </c>
      <c r="H306" s="34" t="str">
        <f t="shared" si="35"/>
        <v>, 0, 0, 0</v>
      </c>
      <c r="I306" s="34" t="str">
        <f t="shared" si="36"/>
        <v>, 0, 0, 0, 0</v>
      </c>
      <c r="J306" s="34" t="str">
        <f t="shared" si="37"/>
        <v/>
      </c>
      <c r="K306" s="34" t="str">
        <f t="shared" si="38"/>
        <v/>
      </c>
      <c r="L306" s="34" t="str">
        <f t="shared" si="39"/>
        <v/>
      </c>
    </row>
    <row r="307" spans="1:12" x14ac:dyDescent="0.25">
      <c r="A307" s="34">
        <f>Navlight!A307</f>
        <v>0</v>
      </c>
      <c r="B307" s="34">
        <f>Navlight!B307</f>
        <v>0</v>
      </c>
      <c r="C307" s="34">
        <f>Navlight!C307</f>
        <v>0</v>
      </c>
      <c r="D307" s="34">
        <f>Navlight!D307</f>
        <v>0</v>
      </c>
      <c r="E307" s="34" t="str">
        <f t="shared" si="32"/>
        <v/>
      </c>
      <c r="F307" s="34" t="str">
        <f t="shared" si="33"/>
        <v>, 0</v>
      </c>
      <c r="G307" s="34" t="str">
        <f t="shared" si="34"/>
        <v>, 0, 0</v>
      </c>
      <c r="H307" s="34" t="str">
        <f t="shared" si="35"/>
        <v>, 0, 0, 0</v>
      </c>
      <c r="I307" s="34" t="str">
        <f t="shared" si="36"/>
        <v>, 0, 0, 0, 0</v>
      </c>
      <c r="J307" s="34" t="str">
        <f t="shared" si="37"/>
        <v/>
      </c>
      <c r="K307" s="34" t="str">
        <f t="shared" si="38"/>
        <v/>
      </c>
      <c r="L307" s="34" t="str">
        <f t="shared" si="39"/>
        <v/>
      </c>
    </row>
    <row r="308" spans="1:12" x14ac:dyDescent="0.25">
      <c r="A308" s="34">
        <f>Navlight!A308</f>
        <v>0</v>
      </c>
      <c r="B308" s="34">
        <f>Navlight!B308</f>
        <v>0</v>
      </c>
      <c r="C308" s="34">
        <f>Navlight!C308</f>
        <v>0</v>
      </c>
      <c r="D308" s="34">
        <f>Navlight!D308</f>
        <v>0</v>
      </c>
      <c r="E308" s="34" t="str">
        <f t="shared" si="32"/>
        <v/>
      </c>
      <c r="F308" s="34" t="str">
        <f t="shared" si="33"/>
        <v>, 0</v>
      </c>
      <c r="G308" s="34" t="str">
        <f t="shared" si="34"/>
        <v>, 0, 0</v>
      </c>
      <c r="H308" s="34" t="str">
        <f t="shared" si="35"/>
        <v>, 0, 0, 0</v>
      </c>
      <c r="I308" s="34" t="str">
        <f t="shared" si="36"/>
        <v>, 0, 0, 0, 0</v>
      </c>
      <c r="J308" s="34" t="str">
        <f t="shared" si="37"/>
        <v/>
      </c>
      <c r="K308" s="34" t="str">
        <f t="shared" si="38"/>
        <v/>
      </c>
      <c r="L308" s="34" t="str">
        <f t="shared" si="39"/>
        <v/>
      </c>
    </row>
    <row r="309" spans="1:12" x14ac:dyDescent="0.25">
      <c r="A309" s="34">
        <f>Navlight!A309</f>
        <v>0</v>
      </c>
      <c r="B309" s="34">
        <f>Navlight!B309</f>
        <v>0</v>
      </c>
      <c r="C309" s="34">
        <f>Navlight!C309</f>
        <v>0</v>
      </c>
      <c r="D309" s="34">
        <f>Navlight!D309</f>
        <v>0</v>
      </c>
      <c r="E309" s="34" t="str">
        <f t="shared" si="32"/>
        <v/>
      </c>
      <c r="F309" s="34" t="str">
        <f t="shared" si="33"/>
        <v>, 0</v>
      </c>
      <c r="G309" s="34" t="str">
        <f t="shared" si="34"/>
        <v>, 0, 0</v>
      </c>
      <c r="H309" s="34" t="str">
        <f t="shared" si="35"/>
        <v>, 0, 0, 0</v>
      </c>
      <c r="I309" s="34" t="str">
        <f t="shared" si="36"/>
        <v>, 0, 0, 0, 0</v>
      </c>
      <c r="J309" s="34" t="str">
        <f t="shared" si="37"/>
        <v/>
      </c>
      <c r="K309" s="34" t="str">
        <f t="shared" si="38"/>
        <v/>
      </c>
      <c r="L309" s="34" t="str">
        <f t="shared" si="39"/>
        <v/>
      </c>
    </row>
    <row r="310" spans="1:12" x14ac:dyDescent="0.25">
      <c r="A310" s="34">
        <f>Navlight!A310</f>
        <v>0</v>
      </c>
      <c r="B310" s="34">
        <f>Navlight!B310</f>
        <v>0</v>
      </c>
      <c r="C310" s="34">
        <f>Navlight!C310</f>
        <v>0</v>
      </c>
      <c r="D310" s="34">
        <f>Navlight!D310</f>
        <v>0</v>
      </c>
      <c r="E310" s="34" t="str">
        <f t="shared" si="32"/>
        <v/>
      </c>
      <c r="F310" s="34" t="str">
        <f t="shared" si="33"/>
        <v>, 0</v>
      </c>
      <c r="G310" s="34" t="str">
        <f t="shared" si="34"/>
        <v>, 0, 0</v>
      </c>
      <c r="H310" s="34" t="str">
        <f t="shared" si="35"/>
        <v>, 0, 0, 0</v>
      </c>
      <c r="I310" s="34" t="str">
        <f t="shared" si="36"/>
        <v>, 0, 0, 0, 0</v>
      </c>
      <c r="J310" s="34" t="str">
        <f t="shared" si="37"/>
        <v/>
      </c>
      <c r="K310" s="34" t="str">
        <f t="shared" si="38"/>
        <v/>
      </c>
      <c r="L310" s="34" t="str">
        <f t="shared" si="39"/>
        <v/>
      </c>
    </row>
    <row r="311" spans="1:12" x14ac:dyDescent="0.25">
      <c r="A311" s="34">
        <f>Navlight!A311</f>
        <v>0</v>
      </c>
      <c r="B311" s="34">
        <f>Navlight!B311</f>
        <v>0</v>
      </c>
      <c r="C311" s="34">
        <f>Navlight!C311</f>
        <v>0</v>
      </c>
      <c r="D311" s="34">
        <f>Navlight!D311</f>
        <v>0</v>
      </c>
      <c r="E311" s="34" t="str">
        <f t="shared" si="32"/>
        <v/>
      </c>
      <c r="F311" s="34" t="str">
        <f t="shared" si="33"/>
        <v>, 0</v>
      </c>
      <c r="G311" s="34" t="str">
        <f t="shared" si="34"/>
        <v>, 0, 0</v>
      </c>
      <c r="H311" s="34" t="str">
        <f t="shared" si="35"/>
        <v>, 0, 0, 0</v>
      </c>
      <c r="I311" s="34" t="str">
        <f t="shared" si="36"/>
        <v>, 0, 0, 0, 0</v>
      </c>
      <c r="J311" s="34" t="str">
        <f t="shared" si="37"/>
        <v/>
      </c>
      <c r="K311" s="34" t="str">
        <f t="shared" si="38"/>
        <v/>
      </c>
      <c r="L311" s="34" t="str">
        <f t="shared" si="39"/>
        <v/>
      </c>
    </row>
    <row r="312" spans="1:12" x14ac:dyDescent="0.25">
      <c r="A312" s="34">
        <f>Navlight!A312</f>
        <v>0</v>
      </c>
      <c r="B312" s="34">
        <f>Navlight!B312</f>
        <v>0</v>
      </c>
      <c r="C312" s="34">
        <f>Navlight!C312</f>
        <v>0</v>
      </c>
      <c r="D312" s="34">
        <f>Navlight!D312</f>
        <v>0</v>
      </c>
      <c r="E312" s="34" t="str">
        <f t="shared" si="32"/>
        <v/>
      </c>
      <c r="F312" s="34" t="str">
        <f t="shared" si="33"/>
        <v>, 0</v>
      </c>
      <c r="G312" s="34" t="str">
        <f t="shared" si="34"/>
        <v>, 0, 0</v>
      </c>
      <c r="H312" s="34" t="str">
        <f t="shared" si="35"/>
        <v>, 0, 0, 0</v>
      </c>
      <c r="I312" s="34" t="str">
        <f t="shared" si="36"/>
        <v>, 0, 0, 0, 0</v>
      </c>
      <c r="J312" s="34" t="str">
        <f t="shared" si="37"/>
        <v/>
      </c>
      <c r="K312" s="34" t="str">
        <f t="shared" si="38"/>
        <v/>
      </c>
      <c r="L312" s="34" t="str">
        <f t="shared" si="39"/>
        <v/>
      </c>
    </row>
    <row r="313" spans="1:12" x14ac:dyDescent="0.25">
      <c r="A313" s="34">
        <f>Navlight!A313</f>
        <v>0</v>
      </c>
      <c r="B313" s="34">
        <f>Navlight!B313</f>
        <v>0</v>
      </c>
      <c r="C313" s="34">
        <f>Navlight!C313</f>
        <v>0</v>
      </c>
      <c r="D313" s="34">
        <f>Navlight!D313</f>
        <v>0</v>
      </c>
      <c r="E313" s="34" t="str">
        <f t="shared" si="32"/>
        <v/>
      </c>
      <c r="F313" s="34" t="str">
        <f t="shared" si="33"/>
        <v>, 0</v>
      </c>
      <c r="G313" s="34" t="str">
        <f t="shared" si="34"/>
        <v>, 0, 0</v>
      </c>
      <c r="H313" s="34" t="str">
        <f t="shared" si="35"/>
        <v>, 0, 0, 0</v>
      </c>
      <c r="I313" s="34" t="str">
        <f t="shared" si="36"/>
        <v>, 0, 0, 0, 0</v>
      </c>
      <c r="J313" s="34" t="str">
        <f t="shared" si="37"/>
        <v/>
      </c>
      <c r="K313" s="34" t="str">
        <f t="shared" si="38"/>
        <v/>
      </c>
      <c r="L313" s="34" t="str">
        <f t="shared" si="39"/>
        <v/>
      </c>
    </row>
    <row r="314" spans="1:12" x14ac:dyDescent="0.25">
      <c r="A314" s="34">
        <f>Navlight!A314</f>
        <v>0</v>
      </c>
      <c r="B314" s="34">
        <f>Navlight!B314</f>
        <v>0</v>
      </c>
      <c r="C314" s="34">
        <f>Navlight!C314</f>
        <v>0</v>
      </c>
      <c r="D314" s="34">
        <f>Navlight!D314</f>
        <v>0</v>
      </c>
      <c r="E314" s="34" t="str">
        <f t="shared" si="32"/>
        <v/>
      </c>
      <c r="F314" s="34" t="str">
        <f t="shared" si="33"/>
        <v>, 0</v>
      </c>
      <c r="G314" s="34" t="str">
        <f t="shared" si="34"/>
        <v>, 0, 0</v>
      </c>
      <c r="H314" s="34" t="str">
        <f t="shared" si="35"/>
        <v>, 0, 0, 0</v>
      </c>
      <c r="I314" s="34" t="str">
        <f t="shared" si="36"/>
        <v>, 0, 0, 0, 0</v>
      </c>
      <c r="J314" s="34" t="str">
        <f t="shared" si="37"/>
        <v/>
      </c>
      <c r="K314" s="34" t="str">
        <f t="shared" si="38"/>
        <v/>
      </c>
      <c r="L314" s="34" t="str">
        <f t="shared" si="39"/>
        <v/>
      </c>
    </row>
    <row r="315" spans="1:12" x14ac:dyDescent="0.25">
      <c r="A315" s="34">
        <f>Navlight!A315</f>
        <v>0</v>
      </c>
      <c r="B315" s="34">
        <f>Navlight!B315</f>
        <v>0</v>
      </c>
      <c r="C315" s="34">
        <f>Navlight!C315</f>
        <v>0</v>
      </c>
      <c r="D315" s="34">
        <f>Navlight!D315</f>
        <v>0</v>
      </c>
      <c r="E315" s="34" t="str">
        <f t="shared" si="32"/>
        <v/>
      </c>
      <c r="F315" s="34" t="str">
        <f t="shared" si="33"/>
        <v>, 0</v>
      </c>
      <c r="G315" s="34" t="str">
        <f t="shared" si="34"/>
        <v>, 0, 0</v>
      </c>
      <c r="H315" s="34" t="str">
        <f t="shared" si="35"/>
        <v>, 0, 0, 0</v>
      </c>
      <c r="I315" s="34" t="str">
        <f t="shared" si="36"/>
        <v>, 0, 0, 0, 0</v>
      </c>
      <c r="J315" s="34" t="str">
        <f t="shared" si="37"/>
        <v/>
      </c>
      <c r="K315" s="34" t="str">
        <f t="shared" si="38"/>
        <v/>
      </c>
      <c r="L315" s="34" t="str">
        <f t="shared" si="39"/>
        <v/>
      </c>
    </row>
    <row r="316" spans="1:12" x14ac:dyDescent="0.25">
      <c r="A316" s="34">
        <f>Navlight!A316</f>
        <v>0</v>
      </c>
      <c r="B316" s="34">
        <f>Navlight!B316</f>
        <v>0</v>
      </c>
      <c r="C316" s="34">
        <f>Navlight!C316</f>
        <v>0</v>
      </c>
      <c r="D316" s="34">
        <f>Navlight!D316</f>
        <v>0</v>
      </c>
      <c r="E316" s="34" t="str">
        <f t="shared" si="32"/>
        <v/>
      </c>
      <c r="F316" s="34" t="str">
        <f t="shared" si="33"/>
        <v>, 0</v>
      </c>
      <c r="G316" s="34" t="str">
        <f t="shared" si="34"/>
        <v>, 0, 0</v>
      </c>
      <c r="H316" s="34" t="str">
        <f t="shared" si="35"/>
        <v>, 0, 0, 0</v>
      </c>
      <c r="I316" s="34" t="str">
        <f t="shared" si="36"/>
        <v>, 0, 0, 0, 0</v>
      </c>
      <c r="J316" s="34" t="str">
        <f t="shared" si="37"/>
        <v/>
      </c>
      <c r="K316" s="34" t="str">
        <f t="shared" si="38"/>
        <v/>
      </c>
      <c r="L316" s="34" t="str">
        <f t="shared" si="39"/>
        <v/>
      </c>
    </row>
    <row r="317" spans="1:12" x14ac:dyDescent="0.25">
      <c r="A317" s="34">
        <f>Navlight!A317</f>
        <v>0</v>
      </c>
      <c r="B317" s="34">
        <f>Navlight!B317</f>
        <v>0</v>
      </c>
      <c r="C317" s="34">
        <f>Navlight!C317</f>
        <v>0</v>
      </c>
      <c r="D317" s="34">
        <f>Navlight!D317</f>
        <v>0</v>
      </c>
      <c r="E317" s="34" t="str">
        <f t="shared" si="32"/>
        <v/>
      </c>
      <c r="F317" s="34" t="str">
        <f t="shared" si="33"/>
        <v>, 0</v>
      </c>
      <c r="G317" s="34" t="str">
        <f t="shared" si="34"/>
        <v>, 0, 0</v>
      </c>
      <c r="H317" s="34" t="str">
        <f t="shared" si="35"/>
        <v>, 0, 0, 0</v>
      </c>
      <c r="I317" s="34" t="str">
        <f t="shared" si="36"/>
        <v>, 0, 0, 0, 0</v>
      </c>
      <c r="J317" s="34" t="str">
        <f t="shared" si="37"/>
        <v/>
      </c>
      <c r="K317" s="34" t="str">
        <f t="shared" si="38"/>
        <v/>
      </c>
      <c r="L317" s="34" t="str">
        <f t="shared" si="39"/>
        <v/>
      </c>
    </row>
    <row r="318" spans="1:12" x14ac:dyDescent="0.25">
      <c r="A318" s="34">
        <f>Navlight!A318</f>
        <v>0</v>
      </c>
      <c r="B318" s="34">
        <f>Navlight!B318</f>
        <v>0</v>
      </c>
      <c r="C318" s="34">
        <f>Navlight!C318</f>
        <v>0</v>
      </c>
      <c r="D318" s="34">
        <f>Navlight!D318</f>
        <v>0</v>
      </c>
      <c r="E318" s="34" t="str">
        <f t="shared" si="32"/>
        <v/>
      </c>
      <c r="F318" s="34" t="str">
        <f t="shared" si="33"/>
        <v>, 0</v>
      </c>
      <c r="G318" s="34" t="str">
        <f t="shared" si="34"/>
        <v>, 0, 0</v>
      </c>
      <c r="H318" s="34" t="str">
        <f t="shared" si="35"/>
        <v>, 0, 0, 0</v>
      </c>
      <c r="I318" s="34" t="str">
        <f t="shared" si="36"/>
        <v>, 0, 0, 0, 0</v>
      </c>
      <c r="J318" s="34" t="str">
        <f t="shared" si="37"/>
        <v/>
      </c>
      <c r="K318" s="34" t="str">
        <f t="shared" si="38"/>
        <v/>
      </c>
      <c r="L318" s="34" t="str">
        <f t="shared" si="39"/>
        <v/>
      </c>
    </row>
    <row r="319" spans="1:12" x14ac:dyDescent="0.25">
      <c r="A319" s="34">
        <f>Navlight!A319</f>
        <v>0</v>
      </c>
      <c r="B319" s="34">
        <f>Navlight!B319</f>
        <v>0</v>
      </c>
      <c r="C319" s="34">
        <f>Navlight!C319</f>
        <v>0</v>
      </c>
      <c r="D319" s="34">
        <f>Navlight!D319</f>
        <v>0</v>
      </c>
      <c r="E319" s="34" t="str">
        <f t="shared" si="32"/>
        <v/>
      </c>
      <c r="F319" s="34" t="str">
        <f t="shared" si="33"/>
        <v>, 0</v>
      </c>
      <c r="G319" s="34" t="str">
        <f t="shared" si="34"/>
        <v>, 0, 0</v>
      </c>
      <c r="H319" s="34" t="str">
        <f t="shared" si="35"/>
        <v>, 0, 0, 0</v>
      </c>
      <c r="I319" s="34" t="str">
        <f t="shared" si="36"/>
        <v>, 0, 0, 0, 0</v>
      </c>
      <c r="J319" s="34" t="str">
        <f t="shared" si="37"/>
        <v/>
      </c>
      <c r="K319" s="34" t="str">
        <f t="shared" si="38"/>
        <v/>
      </c>
      <c r="L319" s="34" t="str">
        <f t="shared" si="39"/>
        <v/>
      </c>
    </row>
    <row r="320" spans="1:12" x14ac:dyDescent="0.25">
      <c r="A320" s="34">
        <f>Navlight!A320</f>
        <v>0</v>
      </c>
      <c r="B320" s="34">
        <f>Navlight!B320</f>
        <v>0</v>
      </c>
      <c r="C320" s="34">
        <f>Navlight!C320</f>
        <v>0</v>
      </c>
      <c r="D320" s="34">
        <f>Navlight!D320</f>
        <v>0</v>
      </c>
      <c r="E320" s="34" t="str">
        <f t="shared" si="32"/>
        <v/>
      </c>
      <c r="F320" s="34" t="str">
        <f t="shared" si="33"/>
        <v>, 0</v>
      </c>
      <c r="G320" s="34" t="str">
        <f t="shared" si="34"/>
        <v>, 0, 0</v>
      </c>
      <c r="H320" s="34" t="str">
        <f t="shared" si="35"/>
        <v>, 0, 0, 0</v>
      </c>
      <c r="I320" s="34" t="str">
        <f t="shared" si="36"/>
        <v>, 0, 0, 0, 0</v>
      </c>
      <c r="J320" s="34" t="str">
        <f t="shared" si="37"/>
        <v/>
      </c>
      <c r="K320" s="34" t="str">
        <f t="shared" si="38"/>
        <v/>
      </c>
      <c r="L320" s="34" t="str">
        <f t="shared" si="39"/>
        <v/>
      </c>
    </row>
    <row r="321" spans="1:12" x14ac:dyDescent="0.25">
      <c r="A321" s="34">
        <f>Navlight!A321</f>
        <v>0</v>
      </c>
      <c r="B321" s="34">
        <f>Navlight!B321</f>
        <v>0</v>
      </c>
      <c r="C321" s="34">
        <f>Navlight!C321</f>
        <v>0</v>
      </c>
      <c r="D321" s="34">
        <f>Navlight!D321</f>
        <v>0</v>
      </c>
      <c r="E321" s="34" t="str">
        <f t="shared" si="32"/>
        <v/>
      </c>
      <c r="F321" s="34" t="str">
        <f t="shared" si="33"/>
        <v>, 0</v>
      </c>
      <c r="G321" s="34" t="str">
        <f t="shared" si="34"/>
        <v>, 0, 0</v>
      </c>
      <c r="H321" s="34" t="str">
        <f t="shared" si="35"/>
        <v>, 0, 0, 0</v>
      </c>
      <c r="I321" s="34" t="str">
        <f t="shared" si="36"/>
        <v>, 0, 0, 0, 0</v>
      </c>
      <c r="J321" s="34" t="str">
        <f t="shared" si="37"/>
        <v/>
      </c>
      <c r="K321" s="34" t="str">
        <f t="shared" si="38"/>
        <v/>
      </c>
      <c r="L321" s="34" t="str">
        <f t="shared" si="39"/>
        <v/>
      </c>
    </row>
    <row r="322" spans="1:12" x14ac:dyDescent="0.25">
      <c r="A322" s="34">
        <f>Navlight!A322</f>
        <v>0</v>
      </c>
      <c r="B322" s="34">
        <f>Navlight!B322</f>
        <v>0</v>
      </c>
      <c r="C322" s="34">
        <f>Navlight!C322</f>
        <v>0</v>
      </c>
      <c r="D322" s="34">
        <f>Navlight!D322</f>
        <v>0</v>
      </c>
      <c r="E322" s="34" t="str">
        <f t="shared" si="32"/>
        <v/>
      </c>
      <c r="F322" s="34" t="str">
        <f t="shared" si="33"/>
        <v>, 0</v>
      </c>
      <c r="G322" s="34" t="str">
        <f t="shared" si="34"/>
        <v>, 0, 0</v>
      </c>
      <c r="H322" s="34" t="str">
        <f t="shared" si="35"/>
        <v>, 0, 0, 0</v>
      </c>
      <c r="I322" s="34" t="str">
        <f t="shared" si="36"/>
        <v>, 0, 0, 0, 0</v>
      </c>
      <c r="J322" s="34" t="str">
        <f t="shared" si="37"/>
        <v/>
      </c>
      <c r="K322" s="34" t="str">
        <f t="shared" si="38"/>
        <v/>
      </c>
      <c r="L322" s="34" t="str">
        <f t="shared" si="39"/>
        <v/>
      </c>
    </row>
    <row r="323" spans="1:12" x14ac:dyDescent="0.25">
      <c r="A323" s="34">
        <f>Navlight!A323</f>
        <v>0</v>
      </c>
      <c r="B323" s="34">
        <f>Navlight!B323</f>
        <v>0</v>
      </c>
      <c r="C323" s="34">
        <f>Navlight!C323</f>
        <v>0</v>
      </c>
      <c r="D323" s="34">
        <f>Navlight!D323</f>
        <v>0</v>
      </c>
      <c r="E323" s="34" t="str">
        <f t="shared" ref="E323:E386" si="40">IF(A323&lt;&gt;A322,B323,"")</f>
        <v/>
      </c>
      <c r="F323" s="34" t="str">
        <f t="shared" ref="F323:F386" si="41">IF(A324=A323,E323&amp;", "&amp;B324,E323)</f>
        <v>, 0</v>
      </c>
      <c r="G323" s="34" t="str">
        <f t="shared" ref="G323:G386" si="42">IF(A325=A323,F323&amp;", "&amp;B325,F323)</f>
        <v>, 0, 0</v>
      </c>
      <c r="H323" s="34" t="str">
        <f t="shared" ref="H323:H386" si="43">IF(A326=A323,G323&amp;", "&amp;B326,G323)</f>
        <v>, 0, 0, 0</v>
      </c>
      <c r="I323" s="34" t="str">
        <f t="shared" ref="I323:I386" si="44">IF(A327=A323,H323&amp;", "&amp;B327,H323)</f>
        <v>, 0, 0, 0, 0</v>
      </c>
      <c r="J323" s="34" t="str">
        <f t="shared" ref="J323:J386" si="45">IF(K323="","",A323)</f>
        <v/>
      </c>
      <c r="K323" s="34" t="str">
        <f t="shared" ref="K323:K386" si="46">IF(A323&lt;&gt;A322,I323,"")</f>
        <v/>
      </c>
      <c r="L323" s="34" t="str">
        <f t="shared" si="39"/>
        <v/>
      </c>
    </row>
    <row r="324" spans="1:12" x14ac:dyDescent="0.25">
      <c r="A324" s="34">
        <f>Navlight!A324</f>
        <v>0</v>
      </c>
      <c r="B324" s="34">
        <f>Navlight!B324</f>
        <v>0</v>
      </c>
      <c r="C324" s="34">
        <f>Navlight!C324</f>
        <v>0</v>
      </c>
      <c r="D324" s="34">
        <f>Navlight!D324</f>
        <v>0</v>
      </c>
      <c r="E324" s="34" t="str">
        <f t="shared" si="40"/>
        <v/>
      </c>
      <c r="F324" s="34" t="str">
        <f t="shared" si="41"/>
        <v>, 0</v>
      </c>
      <c r="G324" s="34" t="str">
        <f t="shared" si="42"/>
        <v>, 0, 0</v>
      </c>
      <c r="H324" s="34" t="str">
        <f t="shared" si="43"/>
        <v>, 0, 0, 0</v>
      </c>
      <c r="I324" s="34" t="str">
        <f t="shared" si="44"/>
        <v>, 0, 0, 0, 0</v>
      </c>
      <c r="J324" s="34" t="str">
        <f t="shared" si="45"/>
        <v/>
      </c>
      <c r="K324" s="34" t="str">
        <f t="shared" si="46"/>
        <v/>
      </c>
      <c r="L324" s="34" t="str">
        <f t="shared" si="39"/>
        <v/>
      </c>
    </row>
    <row r="325" spans="1:12" x14ac:dyDescent="0.25">
      <c r="A325" s="34">
        <f>Navlight!A325</f>
        <v>0</v>
      </c>
      <c r="B325" s="34">
        <f>Navlight!B325</f>
        <v>0</v>
      </c>
      <c r="C325" s="34">
        <f>Navlight!C325</f>
        <v>0</v>
      </c>
      <c r="D325" s="34">
        <f>Navlight!D325</f>
        <v>0</v>
      </c>
      <c r="E325" s="34" t="str">
        <f t="shared" si="40"/>
        <v/>
      </c>
      <c r="F325" s="34" t="str">
        <f t="shared" si="41"/>
        <v>, 0</v>
      </c>
      <c r="G325" s="34" t="str">
        <f t="shared" si="42"/>
        <v>, 0, 0</v>
      </c>
      <c r="H325" s="34" t="str">
        <f t="shared" si="43"/>
        <v>, 0, 0, 0</v>
      </c>
      <c r="I325" s="34" t="str">
        <f t="shared" si="44"/>
        <v>, 0, 0, 0, 0</v>
      </c>
      <c r="J325" s="34" t="str">
        <f t="shared" si="45"/>
        <v/>
      </c>
      <c r="K325" s="34" t="str">
        <f t="shared" si="46"/>
        <v/>
      </c>
      <c r="L325" s="34" t="str">
        <f t="shared" si="39"/>
        <v/>
      </c>
    </row>
    <row r="326" spans="1:12" x14ac:dyDescent="0.25">
      <c r="A326" s="34">
        <f>Navlight!A326</f>
        <v>0</v>
      </c>
      <c r="B326" s="34">
        <f>Navlight!B326</f>
        <v>0</v>
      </c>
      <c r="C326" s="34">
        <f>Navlight!C326</f>
        <v>0</v>
      </c>
      <c r="D326" s="34">
        <f>Navlight!D326</f>
        <v>0</v>
      </c>
      <c r="E326" s="34" t="str">
        <f t="shared" si="40"/>
        <v/>
      </c>
      <c r="F326" s="34" t="str">
        <f t="shared" si="41"/>
        <v>, 0</v>
      </c>
      <c r="G326" s="34" t="str">
        <f t="shared" si="42"/>
        <v>, 0, 0</v>
      </c>
      <c r="H326" s="34" t="str">
        <f t="shared" si="43"/>
        <v>, 0, 0, 0</v>
      </c>
      <c r="I326" s="34" t="str">
        <f t="shared" si="44"/>
        <v>, 0, 0, 0, 0</v>
      </c>
      <c r="J326" s="34" t="str">
        <f t="shared" si="45"/>
        <v/>
      </c>
      <c r="K326" s="34" t="str">
        <f t="shared" si="46"/>
        <v/>
      </c>
      <c r="L326" s="34" t="str">
        <f t="shared" si="39"/>
        <v/>
      </c>
    </row>
    <row r="327" spans="1:12" x14ac:dyDescent="0.25">
      <c r="A327" s="34">
        <f>Navlight!A327</f>
        <v>0</v>
      </c>
      <c r="B327" s="34">
        <f>Navlight!B327</f>
        <v>0</v>
      </c>
      <c r="C327" s="34">
        <f>Navlight!C327</f>
        <v>0</v>
      </c>
      <c r="D327" s="34">
        <f>Navlight!D327</f>
        <v>0</v>
      </c>
      <c r="E327" s="34" t="str">
        <f t="shared" si="40"/>
        <v/>
      </c>
      <c r="F327" s="34" t="str">
        <f t="shared" si="41"/>
        <v>, 0</v>
      </c>
      <c r="G327" s="34" t="str">
        <f t="shared" si="42"/>
        <v>, 0, 0</v>
      </c>
      <c r="H327" s="34" t="str">
        <f t="shared" si="43"/>
        <v>, 0, 0, 0</v>
      </c>
      <c r="I327" s="34" t="str">
        <f t="shared" si="44"/>
        <v>, 0, 0, 0, 0</v>
      </c>
      <c r="J327" s="34" t="str">
        <f t="shared" si="45"/>
        <v/>
      </c>
      <c r="K327" s="34" t="str">
        <f t="shared" si="46"/>
        <v/>
      </c>
      <c r="L327" s="34" t="str">
        <f t="shared" si="39"/>
        <v/>
      </c>
    </row>
    <row r="328" spans="1:12" x14ac:dyDescent="0.25">
      <c r="A328" s="34">
        <f>Navlight!A328</f>
        <v>0</v>
      </c>
      <c r="B328" s="34">
        <f>Navlight!B328</f>
        <v>0</v>
      </c>
      <c r="C328" s="34">
        <f>Navlight!C328</f>
        <v>0</v>
      </c>
      <c r="D328" s="34">
        <f>Navlight!D328</f>
        <v>0</v>
      </c>
      <c r="E328" s="34" t="str">
        <f t="shared" si="40"/>
        <v/>
      </c>
      <c r="F328" s="34" t="str">
        <f t="shared" si="41"/>
        <v>, 0</v>
      </c>
      <c r="G328" s="34" t="str">
        <f t="shared" si="42"/>
        <v>, 0, 0</v>
      </c>
      <c r="H328" s="34" t="str">
        <f t="shared" si="43"/>
        <v>, 0, 0, 0</v>
      </c>
      <c r="I328" s="34" t="str">
        <f t="shared" si="44"/>
        <v>, 0, 0, 0, 0</v>
      </c>
      <c r="J328" s="34" t="str">
        <f t="shared" si="45"/>
        <v/>
      </c>
      <c r="K328" s="34" t="str">
        <f t="shared" si="46"/>
        <v/>
      </c>
      <c r="L328" s="34" t="str">
        <f t="shared" ref="L328:L391" si="47">IF(K328="","",D328)</f>
        <v/>
      </c>
    </row>
    <row r="329" spans="1:12" x14ac:dyDescent="0.25">
      <c r="A329" s="34">
        <f>Navlight!A329</f>
        <v>0</v>
      </c>
      <c r="B329" s="34">
        <f>Navlight!B329</f>
        <v>0</v>
      </c>
      <c r="C329" s="34">
        <f>Navlight!C329</f>
        <v>0</v>
      </c>
      <c r="D329" s="34">
        <f>Navlight!D329</f>
        <v>0</v>
      </c>
      <c r="E329" s="34" t="str">
        <f t="shared" si="40"/>
        <v/>
      </c>
      <c r="F329" s="34" t="str">
        <f t="shared" si="41"/>
        <v>, 0</v>
      </c>
      <c r="G329" s="34" t="str">
        <f t="shared" si="42"/>
        <v>, 0, 0</v>
      </c>
      <c r="H329" s="34" t="str">
        <f t="shared" si="43"/>
        <v>, 0, 0, 0</v>
      </c>
      <c r="I329" s="34" t="str">
        <f t="shared" si="44"/>
        <v>, 0, 0, 0, 0</v>
      </c>
      <c r="J329" s="34" t="str">
        <f t="shared" si="45"/>
        <v/>
      </c>
      <c r="K329" s="34" t="str">
        <f t="shared" si="46"/>
        <v/>
      </c>
      <c r="L329" s="34" t="str">
        <f t="shared" si="47"/>
        <v/>
      </c>
    </row>
    <row r="330" spans="1:12" x14ac:dyDescent="0.25">
      <c r="A330" s="34">
        <f>Navlight!A330</f>
        <v>0</v>
      </c>
      <c r="B330" s="34">
        <f>Navlight!B330</f>
        <v>0</v>
      </c>
      <c r="C330" s="34">
        <f>Navlight!C330</f>
        <v>0</v>
      </c>
      <c r="D330" s="34">
        <f>Navlight!D330</f>
        <v>0</v>
      </c>
      <c r="E330" s="34" t="str">
        <f t="shared" si="40"/>
        <v/>
      </c>
      <c r="F330" s="34" t="str">
        <f t="shared" si="41"/>
        <v>, 0</v>
      </c>
      <c r="G330" s="34" t="str">
        <f t="shared" si="42"/>
        <v>, 0, 0</v>
      </c>
      <c r="H330" s="34" t="str">
        <f t="shared" si="43"/>
        <v>, 0, 0, 0</v>
      </c>
      <c r="I330" s="34" t="str">
        <f t="shared" si="44"/>
        <v>, 0, 0, 0, 0</v>
      </c>
      <c r="J330" s="34" t="str">
        <f t="shared" si="45"/>
        <v/>
      </c>
      <c r="K330" s="34" t="str">
        <f t="shared" si="46"/>
        <v/>
      </c>
      <c r="L330" s="34" t="str">
        <f t="shared" si="47"/>
        <v/>
      </c>
    </row>
    <row r="331" spans="1:12" x14ac:dyDescent="0.25">
      <c r="A331" s="34">
        <f>Navlight!A331</f>
        <v>0</v>
      </c>
      <c r="B331" s="34">
        <f>Navlight!B331</f>
        <v>0</v>
      </c>
      <c r="C331" s="34">
        <f>Navlight!C331</f>
        <v>0</v>
      </c>
      <c r="D331" s="34">
        <f>Navlight!D331</f>
        <v>0</v>
      </c>
      <c r="E331" s="34" t="str">
        <f t="shared" si="40"/>
        <v/>
      </c>
      <c r="F331" s="34" t="str">
        <f t="shared" si="41"/>
        <v>, 0</v>
      </c>
      <c r="G331" s="34" t="str">
        <f t="shared" si="42"/>
        <v>, 0, 0</v>
      </c>
      <c r="H331" s="34" t="str">
        <f t="shared" si="43"/>
        <v>, 0, 0, 0</v>
      </c>
      <c r="I331" s="34" t="str">
        <f t="shared" si="44"/>
        <v>, 0, 0, 0, 0</v>
      </c>
      <c r="J331" s="34" t="str">
        <f t="shared" si="45"/>
        <v/>
      </c>
      <c r="K331" s="34" t="str">
        <f t="shared" si="46"/>
        <v/>
      </c>
      <c r="L331" s="34" t="str">
        <f t="shared" si="47"/>
        <v/>
      </c>
    </row>
    <row r="332" spans="1:12" x14ac:dyDescent="0.25">
      <c r="A332" s="34">
        <f>Navlight!A332</f>
        <v>0</v>
      </c>
      <c r="B332" s="34">
        <f>Navlight!B332</f>
        <v>0</v>
      </c>
      <c r="C332" s="34">
        <f>Navlight!C332</f>
        <v>0</v>
      </c>
      <c r="D332" s="34">
        <f>Navlight!D332</f>
        <v>0</v>
      </c>
      <c r="E332" s="34" t="str">
        <f t="shared" si="40"/>
        <v/>
      </c>
      <c r="F332" s="34" t="str">
        <f t="shared" si="41"/>
        <v>, 0</v>
      </c>
      <c r="G332" s="34" t="str">
        <f t="shared" si="42"/>
        <v>, 0, 0</v>
      </c>
      <c r="H332" s="34" t="str">
        <f t="shared" si="43"/>
        <v>, 0, 0, 0</v>
      </c>
      <c r="I332" s="34" t="str">
        <f t="shared" si="44"/>
        <v>, 0, 0, 0, 0</v>
      </c>
      <c r="J332" s="34" t="str">
        <f t="shared" si="45"/>
        <v/>
      </c>
      <c r="K332" s="34" t="str">
        <f t="shared" si="46"/>
        <v/>
      </c>
      <c r="L332" s="34" t="str">
        <f t="shared" si="47"/>
        <v/>
      </c>
    </row>
    <row r="333" spans="1:12" x14ac:dyDescent="0.25">
      <c r="A333" s="34">
        <f>Navlight!A333</f>
        <v>0</v>
      </c>
      <c r="B333" s="34">
        <f>Navlight!B333</f>
        <v>0</v>
      </c>
      <c r="C333" s="34">
        <f>Navlight!C333</f>
        <v>0</v>
      </c>
      <c r="D333" s="34">
        <f>Navlight!D333</f>
        <v>0</v>
      </c>
      <c r="E333" s="34" t="str">
        <f t="shared" si="40"/>
        <v/>
      </c>
      <c r="F333" s="34" t="str">
        <f t="shared" si="41"/>
        <v>, 0</v>
      </c>
      <c r="G333" s="34" t="str">
        <f t="shared" si="42"/>
        <v>, 0, 0</v>
      </c>
      <c r="H333" s="34" t="str">
        <f t="shared" si="43"/>
        <v>, 0, 0, 0</v>
      </c>
      <c r="I333" s="34" t="str">
        <f t="shared" si="44"/>
        <v>, 0, 0, 0, 0</v>
      </c>
      <c r="J333" s="34" t="str">
        <f t="shared" si="45"/>
        <v/>
      </c>
      <c r="K333" s="34" t="str">
        <f t="shared" si="46"/>
        <v/>
      </c>
      <c r="L333" s="34" t="str">
        <f t="shared" si="47"/>
        <v/>
      </c>
    </row>
    <row r="334" spans="1:12" x14ac:dyDescent="0.25">
      <c r="A334" s="34">
        <f>Navlight!A334</f>
        <v>0</v>
      </c>
      <c r="B334" s="34">
        <f>Navlight!B334</f>
        <v>0</v>
      </c>
      <c r="C334" s="34">
        <f>Navlight!C334</f>
        <v>0</v>
      </c>
      <c r="D334" s="34">
        <f>Navlight!D334</f>
        <v>0</v>
      </c>
      <c r="E334" s="34" t="str">
        <f t="shared" si="40"/>
        <v/>
      </c>
      <c r="F334" s="34" t="str">
        <f t="shared" si="41"/>
        <v>, 0</v>
      </c>
      <c r="G334" s="34" t="str">
        <f t="shared" si="42"/>
        <v>, 0, 0</v>
      </c>
      <c r="H334" s="34" t="str">
        <f t="shared" si="43"/>
        <v>, 0, 0, 0</v>
      </c>
      <c r="I334" s="34" t="str">
        <f t="shared" si="44"/>
        <v>, 0, 0, 0, 0</v>
      </c>
      <c r="J334" s="34" t="str">
        <f t="shared" si="45"/>
        <v/>
      </c>
      <c r="K334" s="34" t="str">
        <f t="shared" si="46"/>
        <v/>
      </c>
      <c r="L334" s="34" t="str">
        <f t="shared" si="47"/>
        <v/>
      </c>
    </row>
    <row r="335" spans="1:12" x14ac:dyDescent="0.25">
      <c r="A335" s="34">
        <f>Navlight!A335</f>
        <v>0</v>
      </c>
      <c r="B335" s="34">
        <f>Navlight!B335</f>
        <v>0</v>
      </c>
      <c r="C335" s="34">
        <f>Navlight!C335</f>
        <v>0</v>
      </c>
      <c r="D335" s="34">
        <f>Navlight!D335</f>
        <v>0</v>
      </c>
      <c r="E335" s="34" t="str">
        <f t="shared" si="40"/>
        <v/>
      </c>
      <c r="F335" s="34" t="str">
        <f t="shared" si="41"/>
        <v>, 0</v>
      </c>
      <c r="G335" s="34" t="str">
        <f t="shared" si="42"/>
        <v>, 0, 0</v>
      </c>
      <c r="H335" s="34" t="str">
        <f t="shared" si="43"/>
        <v>, 0, 0, 0</v>
      </c>
      <c r="I335" s="34" t="str">
        <f t="shared" si="44"/>
        <v>, 0, 0, 0, 0</v>
      </c>
      <c r="J335" s="34" t="str">
        <f t="shared" si="45"/>
        <v/>
      </c>
      <c r="K335" s="34" t="str">
        <f t="shared" si="46"/>
        <v/>
      </c>
      <c r="L335" s="34" t="str">
        <f t="shared" si="47"/>
        <v/>
      </c>
    </row>
    <row r="336" spans="1:12" x14ac:dyDescent="0.25">
      <c r="A336" s="34">
        <f>Navlight!A336</f>
        <v>0</v>
      </c>
      <c r="B336" s="34">
        <f>Navlight!B336</f>
        <v>0</v>
      </c>
      <c r="C336" s="34">
        <f>Navlight!C336</f>
        <v>0</v>
      </c>
      <c r="D336" s="34">
        <f>Navlight!D336</f>
        <v>0</v>
      </c>
      <c r="E336" s="34" t="str">
        <f t="shared" si="40"/>
        <v/>
      </c>
      <c r="F336" s="34" t="str">
        <f t="shared" si="41"/>
        <v>, 0</v>
      </c>
      <c r="G336" s="34" t="str">
        <f t="shared" si="42"/>
        <v>, 0, 0</v>
      </c>
      <c r="H336" s="34" t="str">
        <f t="shared" si="43"/>
        <v>, 0, 0, 0</v>
      </c>
      <c r="I336" s="34" t="str">
        <f t="shared" si="44"/>
        <v>, 0, 0, 0, 0</v>
      </c>
      <c r="J336" s="34" t="str">
        <f t="shared" si="45"/>
        <v/>
      </c>
      <c r="K336" s="34" t="str">
        <f t="shared" si="46"/>
        <v/>
      </c>
      <c r="L336" s="34" t="str">
        <f t="shared" si="47"/>
        <v/>
      </c>
    </row>
    <row r="337" spans="1:12" x14ac:dyDescent="0.25">
      <c r="A337" s="34">
        <f>Navlight!A337</f>
        <v>0</v>
      </c>
      <c r="B337" s="34">
        <f>Navlight!B337</f>
        <v>0</v>
      </c>
      <c r="C337" s="34">
        <f>Navlight!C337</f>
        <v>0</v>
      </c>
      <c r="D337" s="34">
        <f>Navlight!D337</f>
        <v>0</v>
      </c>
      <c r="E337" s="34" t="str">
        <f t="shared" si="40"/>
        <v/>
      </c>
      <c r="F337" s="34" t="str">
        <f t="shared" si="41"/>
        <v>, 0</v>
      </c>
      <c r="G337" s="34" t="str">
        <f t="shared" si="42"/>
        <v>, 0, 0</v>
      </c>
      <c r="H337" s="34" t="str">
        <f t="shared" si="43"/>
        <v>, 0, 0, 0</v>
      </c>
      <c r="I337" s="34" t="str">
        <f t="shared" si="44"/>
        <v>, 0, 0, 0, 0</v>
      </c>
      <c r="J337" s="34" t="str">
        <f t="shared" si="45"/>
        <v/>
      </c>
      <c r="K337" s="34" t="str">
        <f t="shared" si="46"/>
        <v/>
      </c>
      <c r="L337" s="34" t="str">
        <f t="shared" si="47"/>
        <v/>
      </c>
    </row>
    <row r="338" spans="1:12" x14ac:dyDescent="0.25">
      <c r="A338" s="34">
        <f>Navlight!A338</f>
        <v>0</v>
      </c>
      <c r="B338" s="34">
        <f>Navlight!B338</f>
        <v>0</v>
      </c>
      <c r="C338" s="34">
        <f>Navlight!C338</f>
        <v>0</v>
      </c>
      <c r="D338" s="34">
        <f>Navlight!D338</f>
        <v>0</v>
      </c>
      <c r="E338" s="34" t="str">
        <f t="shared" si="40"/>
        <v/>
      </c>
      <c r="F338" s="34" t="str">
        <f t="shared" si="41"/>
        <v>, 0</v>
      </c>
      <c r="G338" s="34" t="str">
        <f t="shared" si="42"/>
        <v>, 0, 0</v>
      </c>
      <c r="H338" s="34" t="str">
        <f t="shared" si="43"/>
        <v>, 0, 0, 0</v>
      </c>
      <c r="I338" s="34" t="str">
        <f t="shared" si="44"/>
        <v>, 0, 0, 0, 0</v>
      </c>
      <c r="J338" s="34" t="str">
        <f t="shared" si="45"/>
        <v/>
      </c>
      <c r="K338" s="34" t="str">
        <f t="shared" si="46"/>
        <v/>
      </c>
      <c r="L338" s="34" t="str">
        <f t="shared" si="47"/>
        <v/>
      </c>
    </row>
    <row r="339" spans="1:12" x14ac:dyDescent="0.25">
      <c r="A339" s="34">
        <f>Navlight!A339</f>
        <v>0</v>
      </c>
      <c r="B339" s="34">
        <f>Navlight!B339</f>
        <v>0</v>
      </c>
      <c r="C339" s="34">
        <f>Navlight!C339</f>
        <v>0</v>
      </c>
      <c r="D339" s="34">
        <f>Navlight!D339</f>
        <v>0</v>
      </c>
      <c r="E339" s="34" t="str">
        <f t="shared" si="40"/>
        <v/>
      </c>
      <c r="F339" s="34" t="str">
        <f t="shared" si="41"/>
        <v>, 0</v>
      </c>
      <c r="G339" s="34" t="str">
        <f t="shared" si="42"/>
        <v>, 0, 0</v>
      </c>
      <c r="H339" s="34" t="str">
        <f t="shared" si="43"/>
        <v>, 0, 0, 0</v>
      </c>
      <c r="I339" s="34" t="str">
        <f t="shared" si="44"/>
        <v>, 0, 0, 0, 0</v>
      </c>
      <c r="J339" s="34" t="str">
        <f t="shared" si="45"/>
        <v/>
      </c>
      <c r="K339" s="34" t="str">
        <f t="shared" si="46"/>
        <v/>
      </c>
      <c r="L339" s="34" t="str">
        <f t="shared" si="47"/>
        <v/>
      </c>
    </row>
    <row r="340" spans="1:12" x14ac:dyDescent="0.25">
      <c r="A340" s="34">
        <f>Navlight!A340</f>
        <v>0</v>
      </c>
      <c r="B340" s="34">
        <f>Navlight!B340</f>
        <v>0</v>
      </c>
      <c r="C340" s="34">
        <f>Navlight!C340</f>
        <v>0</v>
      </c>
      <c r="D340" s="34">
        <f>Navlight!D340</f>
        <v>0</v>
      </c>
      <c r="E340" s="34" t="str">
        <f t="shared" si="40"/>
        <v/>
      </c>
      <c r="F340" s="34" t="str">
        <f t="shared" si="41"/>
        <v>, 0</v>
      </c>
      <c r="G340" s="34" t="str">
        <f t="shared" si="42"/>
        <v>, 0, 0</v>
      </c>
      <c r="H340" s="34" t="str">
        <f t="shared" si="43"/>
        <v>, 0, 0, 0</v>
      </c>
      <c r="I340" s="34" t="str">
        <f t="shared" si="44"/>
        <v>, 0, 0, 0, 0</v>
      </c>
      <c r="J340" s="34" t="str">
        <f t="shared" si="45"/>
        <v/>
      </c>
      <c r="K340" s="34" t="str">
        <f t="shared" si="46"/>
        <v/>
      </c>
      <c r="L340" s="34" t="str">
        <f t="shared" si="47"/>
        <v/>
      </c>
    </row>
    <row r="341" spans="1:12" x14ac:dyDescent="0.25">
      <c r="A341" s="34">
        <f>Navlight!A341</f>
        <v>0</v>
      </c>
      <c r="B341" s="34">
        <f>Navlight!B341</f>
        <v>0</v>
      </c>
      <c r="C341" s="34">
        <f>Navlight!C341</f>
        <v>0</v>
      </c>
      <c r="D341" s="34">
        <f>Navlight!D341</f>
        <v>0</v>
      </c>
      <c r="E341" s="34" t="str">
        <f t="shared" si="40"/>
        <v/>
      </c>
      <c r="F341" s="34" t="str">
        <f t="shared" si="41"/>
        <v>, 0</v>
      </c>
      <c r="G341" s="34" t="str">
        <f t="shared" si="42"/>
        <v>, 0, 0</v>
      </c>
      <c r="H341" s="34" t="str">
        <f t="shared" si="43"/>
        <v>, 0, 0, 0</v>
      </c>
      <c r="I341" s="34" t="str">
        <f t="shared" si="44"/>
        <v>, 0, 0, 0, 0</v>
      </c>
      <c r="J341" s="34" t="str">
        <f t="shared" si="45"/>
        <v/>
      </c>
      <c r="K341" s="34" t="str">
        <f t="shared" si="46"/>
        <v/>
      </c>
      <c r="L341" s="34" t="str">
        <f t="shared" si="47"/>
        <v/>
      </c>
    </row>
    <row r="342" spans="1:12" x14ac:dyDescent="0.25">
      <c r="A342" s="34">
        <f>Navlight!A342</f>
        <v>0</v>
      </c>
      <c r="B342" s="34">
        <f>Navlight!B342</f>
        <v>0</v>
      </c>
      <c r="C342" s="34">
        <f>Navlight!C342</f>
        <v>0</v>
      </c>
      <c r="D342" s="34">
        <f>Navlight!D342</f>
        <v>0</v>
      </c>
      <c r="E342" s="34" t="str">
        <f t="shared" si="40"/>
        <v/>
      </c>
      <c r="F342" s="34" t="str">
        <f t="shared" si="41"/>
        <v>, 0</v>
      </c>
      <c r="G342" s="34" t="str">
        <f t="shared" si="42"/>
        <v>, 0, 0</v>
      </c>
      <c r="H342" s="34" t="str">
        <f t="shared" si="43"/>
        <v>, 0, 0, 0</v>
      </c>
      <c r="I342" s="34" t="str">
        <f t="shared" si="44"/>
        <v>, 0, 0, 0, 0</v>
      </c>
      <c r="J342" s="34" t="str">
        <f t="shared" si="45"/>
        <v/>
      </c>
      <c r="K342" s="34" t="str">
        <f t="shared" si="46"/>
        <v/>
      </c>
      <c r="L342" s="34" t="str">
        <f t="shared" si="47"/>
        <v/>
      </c>
    </row>
    <row r="343" spans="1:12" x14ac:dyDescent="0.25">
      <c r="A343" s="34">
        <f>Navlight!A343</f>
        <v>0</v>
      </c>
      <c r="B343" s="34">
        <f>Navlight!B343</f>
        <v>0</v>
      </c>
      <c r="C343" s="34">
        <f>Navlight!C343</f>
        <v>0</v>
      </c>
      <c r="D343" s="34">
        <f>Navlight!D343</f>
        <v>0</v>
      </c>
      <c r="E343" s="34" t="str">
        <f t="shared" si="40"/>
        <v/>
      </c>
      <c r="F343" s="34" t="str">
        <f t="shared" si="41"/>
        <v>, 0</v>
      </c>
      <c r="G343" s="34" t="str">
        <f t="shared" si="42"/>
        <v>, 0, 0</v>
      </c>
      <c r="H343" s="34" t="str">
        <f t="shared" si="43"/>
        <v>, 0, 0, 0</v>
      </c>
      <c r="I343" s="34" t="str">
        <f t="shared" si="44"/>
        <v>, 0, 0, 0, 0</v>
      </c>
      <c r="J343" s="34" t="str">
        <f t="shared" si="45"/>
        <v/>
      </c>
      <c r="K343" s="34" t="str">
        <f t="shared" si="46"/>
        <v/>
      </c>
      <c r="L343" s="34" t="str">
        <f t="shared" si="47"/>
        <v/>
      </c>
    </row>
    <row r="344" spans="1:12" x14ac:dyDescent="0.25">
      <c r="A344" s="34">
        <f>Navlight!A344</f>
        <v>0</v>
      </c>
      <c r="B344" s="34">
        <f>Navlight!B344</f>
        <v>0</v>
      </c>
      <c r="C344" s="34">
        <f>Navlight!C344</f>
        <v>0</v>
      </c>
      <c r="D344" s="34">
        <f>Navlight!D344</f>
        <v>0</v>
      </c>
      <c r="E344" s="34" t="str">
        <f t="shared" si="40"/>
        <v/>
      </c>
      <c r="F344" s="34" t="str">
        <f t="shared" si="41"/>
        <v>, 0</v>
      </c>
      <c r="G344" s="34" t="str">
        <f t="shared" si="42"/>
        <v>, 0, 0</v>
      </c>
      <c r="H344" s="34" t="str">
        <f t="shared" si="43"/>
        <v>, 0, 0, 0</v>
      </c>
      <c r="I344" s="34" t="str">
        <f t="shared" si="44"/>
        <v>, 0, 0, 0, 0</v>
      </c>
      <c r="J344" s="34" t="str">
        <f t="shared" si="45"/>
        <v/>
      </c>
      <c r="K344" s="34" t="str">
        <f t="shared" si="46"/>
        <v/>
      </c>
      <c r="L344" s="34" t="str">
        <f t="shared" si="47"/>
        <v/>
      </c>
    </row>
    <row r="345" spans="1:12" x14ac:dyDescent="0.25">
      <c r="A345" s="34">
        <f>Navlight!A345</f>
        <v>0</v>
      </c>
      <c r="B345" s="34">
        <f>Navlight!B345</f>
        <v>0</v>
      </c>
      <c r="C345" s="34">
        <f>Navlight!C345</f>
        <v>0</v>
      </c>
      <c r="D345" s="34">
        <f>Navlight!D345</f>
        <v>0</v>
      </c>
      <c r="E345" s="34" t="str">
        <f t="shared" si="40"/>
        <v/>
      </c>
      <c r="F345" s="34" t="str">
        <f t="shared" si="41"/>
        <v>, 0</v>
      </c>
      <c r="G345" s="34" t="str">
        <f t="shared" si="42"/>
        <v>, 0, 0</v>
      </c>
      <c r="H345" s="34" t="str">
        <f t="shared" si="43"/>
        <v>, 0, 0, 0</v>
      </c>
      <c r="I345" s="34" t="str">
        <f t="shared" si="44"/>
        <v>, 0, 0, 0, 0</v>
      </c>
      <c r="J345" s="34" t="str">
        <f t="shared" si="45"/>
        <v/>
      </c>
      <c r="K345" s="34" t="str">
        <f t="shared" si="46"/>
        <v/>
      </c>
      <c r="L345" s="34" t="str">
        <f t="shared" si="47"/>
        <v/>
      </c>
    </row>
    <row r="346" spans="1:12" x14ac:dyDescent="0.25">
      <c r="A346" s="34">
        <f>Navlight!A346</f>
        <v>0</v>
      </c>
      <c r="B346" s="34">
        <f>Navlight!B346</f>
        <v>0</v>
      </c>
      <c r="C346" s="34">
        <f>Navlight!C346</f>
        <v>0</v>
      </c>
      <c r="D346" s="34">
        <f>Navlight!D346</f>
        <v>0</v>
      </c>
      <c r="E346" s="34" t="str">
        <f t="shared" si="40"/>
        <v/>
      </c>
      <c r="F346" s="34" t="str">
        <f t="shared" si="41"/>
        <v>, 0</v>
      </c>
      <c r="G346" s="34" t="str">
        <f t="shared" si="42"/>
        <v>, 0, 0</v>
      </c>
      <c r="H346" s="34" t="str">
        <f t="shared" si="43"/>
        <v>, 0, 0, 0</v>
      </c>
      <c r="I346" s="34" t="str">
        <f t="shared" si="44"/>
        <v>, 0, 0, 0, 0</v>
      </c>
      <c r="J346" s="34" t="str">
        <f t="shared" si="45"/>
        <v/>
      </c>
      <c r="K346" s="34" t="str">
        <f t="shared" si="46"/>
        <v/>
      </c>
      <c r="L346" s="34" t="str">
        <f t="shared" si="47"/>
        <v/>
      </c>
    </row>
    <row r="347" spans="1:12" x14ac:dyDescent="0.25">
      <c r="A347" s="34">
        <f>Navlight!A347</f>
        <v>0</v>
      </c>
      <c r="B347" s="34">
        <f>Navlight!B347</f>
        <v>0</v>
      </c>
      <c r="C347" s="34">
        <f>Navlight!C347</f>
        <v>0</v>
      </c>
      <c r="D347" s="34">
        <f>Navlight!D347</f>
        <v>0</v>
      </c>
      <c r="E347" s="34" t="str">
        <f t="shared" si="40"/>
        <v/>
      </c>
      <c r="F347" s="34" t="str">
        <f t="shared" si="41"/>
        <v>, 0</v>
      </c>
      <c r="G347" s="34" t="str">
        <f t="shared" si="42"/>
        <v>, 0, 0</v>
      </c>
      <c r="H347" s="34" t="str">
        <f t="shared" si="43"/>
        <v>, 0, 0, 0</v>
      </c>
      <c r="I347" s="34" t="str">
        <f t="shared" si="44"/>
        <v>, 0, 0, 0, 0</v>
      </c>
      <c r="J347" s="34" t="str">
        <f t="shared" si="45"/>
        <v/>
      </c>
      <c r="K347" s="34" t="str">
        <f t="shared" si="46"/>
        <v/>
      </c>
      <c r="L347" s="34" t="str">
        <f t="shared" si="47"/>
        <v/>
      </c>
    </row>
    <row r="348" spans="1:12" x14ac:dyDescent="0.25">
      <c r="A348" s="34">
        <f>Navlight!A348</f>
        <v>0</v>
      </c>
      <c r="B348" s="34">
        <f>Navlight!B348</f>
        <v>0</v>
      </c>
      <c r="C348" s="34">
        <f>Navlight!C348</f>
        <v>0</v>
      </c>
      <c r="D348" s="34">
        <f>Navlight!D348</f>
        <v>0</v>
      </c>
      <c r="E348" s="34" t="str">
        <f t="shared" si="40"/>
        <v/>
      </c>
      <c r="F348" s="34" t="str">
        <f t="shared" si="41"/>
        <v>, 0</v>
      </c>
      <c r="G348" s="34" t="str">
        <f t="shared" si="42"/>
        <v>, 0, 0</v>
      </c>
      <c r="H348" s="34" t="str">
        <f t="shared" si="43"/>
        <v>, 0, 0, 0</v>
      </c>
      <c r="I348" s="34" t="str">
        <f t="shared" si="44"/>
        <v>, 0, 0, 0, 0</v>
      </c>
      <c r="J348" s="34" t="str">
        <f t="shared" si="45"/>
        <v/>
      </c>
      <c r="K348" s="34" t="str">
        <f t="shared" si="46"/>
        <v/>
      </c>
      <c r="L348" s="34" t="str">
        <f t="shared" si="47"/>
        <v/>
      </c>
    </row>
    <row r="349" spans="1:12" x14ac:dyDescent="0.25">
      <c r="A349" s="34">
        <f>Navlight!A349</f>
        <v>0</v>
      </c>
      <c r="B349" s="34">
        <f>Navlight!B349</f>
        <v>0</v>
      </c>
      <c r="C349" s="34">
        <f>Navlight!C349</f>
        <v>0</v>
      </c>
      <c r="D349" s="34">
        <f>Navlight!D349</f>
        <v>0</v>
      </c>
      <c r="E349" s="34" t="str">
        <f t="shared" si="40"/>
        <v/>
      </c>
      <c r="F349" s="34" t="str">
        <f t="shared" si="41"/>
        <v>, 0</v>
      </c>
      <c r="G349" s="34" t="str">
        <f t="shared" si="42"/>
        <v>, 0, 0</v>
      </c>
      <c r="H349" s="34" t="str">
        <f t="shared" si="43"/>
        <v>, 0, 0, 0</v>
      </c>
      <c r="I349" s="34" t="str">
        <f t="shared" si="44"/>
        <v>, 0, 0, 0, 0</v>
      </c>
      <c r="J349" s="34" t="str">
        <f t="shared" si="45"/>
        <v/>
      </c>
      <c r="K349" s="34" t="str">
        <f t="shared" si="46"/>
        <v/>
      </c>
      <c r="L349" s="34" t="str">
        <f t="shared" si="47"/>
        <v/>
      </c>
    </row>
    <row r="350" spans="1:12" x14ac:dyDescent="0.25">
      <c r="A350" s="34">
        <f>Navlight!A350</f>
        <v>0</v>
      </c>
      <c r="B350" s="34">
        <f>Navlight!B350</f>
        <v>0</v>
      </c>
      <c r="C350" s="34">
        <f>Navlight!C350</f>
        <v>0</v>
      </c>
      <c r="D350" s="34">
        <f>Navlight!D350</f>
        <v>0</v>
      </c>
      <c r="E350" s="34" t="str">
        <f t="shared" si="40"/>
        <v/>
      </c>
      <c r="F350" s="34" t="str">
        <f t="shared" si="41"/>
        <v>, 0</v>
      </c>
      <c r="G350" s="34" t="str">
        <f t="shared" si="42"/>
        <v>, 0, 0</v>
      </c>
      <c r="H350" s="34" t="str">
        <f t="shared" si="43"/>
        <v>, 0, 0, 0</v>
      </c>
      <c r="I350" s="34" t="str">
        <f t="shared" si="44"/>
        <v>, 0, 0, 0, 0</v>
      </c>
      <c r="J350" s="34" t="str">
        <f t="shared" si="45"/>
        <v/>
      </c>
      <c r="K350" s="34" t="str">
        <f t="shared" si="46"/>
        <v/>
      </c>
      <c r="L350" s="34" t="str">
        <f t="shared" si="47"/>
        <v/>
      </c>
    </row>
    <row r="351" spans="1:12" x14ac:dyDescent="0.25">
      <c r="A351" s="34">
        <f>Navlight!A351</f>
        <v>0</v>
      </c>
      <c r="B351" s="34">
        <f>Navlight!B351</f>
        <v>0</v>
      </c>
      <c r="C351" s="34">
        <f>Navlight!C351</f>
        <v>0</v>
      </c>
      <c r="D351" s="34">
        <f>Navlight!D351</f>
        <v>0</v>
      </c>
      <c r="E351" s="34" t="str">
        <f t="shared" si="40"/>
        <v/>
      </c>
      <c r="F351" s="34" t="str">
        <f t="shared" si="41"/>
        <v>, 0</v>
      </c>
      <c r="G351" s="34" t="str">
        <f t="shared" si="42"/>
        <v>, 0, 0</v>
      </c>
      <c r="H351" s="34" t="str">
        <f t="shared" si="43"/>
        <v>, 0, 0, 0</v>
      </c>
      <c r="I351" s="34" t="str">
        <f t="shared" si="44"/>
        <v>, 0, 0, 0, 0</v>
      </c>
      <c r="J351" s="34" t="str">
        <f t="shared" si="45"/>
        <v/>
      </c>
      <c r="K351" s="34" t="str">
        <f t="shared" si="46"/>
        <v/>
      </c>
      <c r="L351" s="34" t="str">
        <f t="shared" si="47"/>
        <v/>
      </c>
    </row>
    <row r="352" spans="1:12" x14ac:dyDescent="0.25">
      <c r="A352" s="34">
        <f>Navlight!A352</f>
        <v>0</v>
      </c>
      <c r="B352" s="34">
        <f>Navlight!B352</f>
        <v>0</v>
      </c>
      <c r="C352" s="34">
        <f>Navlight!C352</f>
        <v>0</v>
      </c>
      <c r="D352" s="34">
        <f>Navlight!D352</f>
        <v>0</v>
      </c>
      <c r="E352" s="34" t="str">
        <f t="shared" si="40"/>
        <v/>
      </c>
      <c r="F352" s="34" t="str">
        <f t="shared" si="41"/>
        <v>, 0</v>
      </c>
      <c r="G352" s="34" t="str">
        <f t="shared" si="42"/>
        <v>, 0, 0</v>
      </c>
      <c r="H352" s="34" t="str">
        <f t="shared" si="43"/>
        <v>, 0, 0, 0</v>
      </c>
      <c r="I352" s="34" t="str">
        <f t="shared" si="44"/>
        <v>, 0, 0, 0, 0</v>
      </c>
      <c r="J352" s="34" t="str">
        <f t="shared" si="45"/>
        <v/>
      </c>
      <c r="K352" s="34" t="str">
        <f t="shared" si="46"/>
        <v/>
      </c>
      <c r="L352" s="34" t="str">
        <f t="shared" si="47"/>
        <v/>
      </c>
    </row>
    <row r="353" spans="1:12" x14ac:dyDescent="0.25">
      <c r="A353" s="34">
        <f>Navlight!A353</f>
        <v>0</v>
      </c>
      <c r="B353" s="34">
        <f>Navlight!B353</f>
        <v>0</v>
      </c>
      <c r="C353" s="34">
        <f>Navlight!C353</f>
        <v>0</v>
      </c>
      <c r="D353" s="34">
        <f>Navlight!D353</f>
        <v>0</v>
      </c>
      <c r="E353" s="34" t="str">
        <f t="shared" si="40"/>
        <v/>
      </c>
      <c r="F353" s="34" t="str">
        <f t="shared" si="41"/>
        <v>, 0</v>
      </c>
      <c r="G353" s="34" t="str">
        <f t="shared" si="42"/>
        <v>, 0, 0</v>
      </c>
      <c r="H353" s="34" t="str">
        <f t="shared" si="43"/>
        <v>, 0, 0, 0</v>
      </c>
      <c r="I353" s="34" t="str">
        <f t="shared" si="44"/>
        <v>, 0, 0, 0, 0</v>
      </c>
      <c r="J353" s="34" t="str">
        <f t="shared" si="45"/>
        <v/>
      </c>
      <c r="K353" s="34" t="str">
        <f t="shared" si="46"/>
        <v/>
      </c>
      <c r="L353" s="34" t="str">
        <f t="shared" si="47"/>
        <v/>
      </c>
    </row>
    <row r="354" spans="1:12" x14ac:dyDescent="0.25">
      <c r="A354" s="34">
        <f>Navlight!A354</f>
        <v>0</v>
      </c>
      <c r="B354" s="34">
        <f>Navlight!B354</f>
        <v>0</v>
      </c>
      <c r="C354" s="34">
        <f>Navlight!C354</f>
        <v>0</v>
      </c>
      <c r="D354" s="34">
        <f>Navlight!D354</f>
        <v>0</v>
      </c>
      <c r="E354" s="34" t="str">
        <f t="shared" si="40"/>
        <v/>
      </c>
      <c r="F354" s="34" t="str">
        <f t="shared" si="41"/>
        <v>, 0</v>
      </c>
      <c r="G354" s="34" t="str">
        <f t="shared" si="42"/>
        <v>, 0, 0</v>
      </c>
      <c r="H354" s="34" t="str">
        <f t="shared" si="43"/>
        <v>, 0, 0, 0</v>
      </c>
      <c r="I354" s="34" t="str">
        <f t="shared" si="44"/>
        <v>, 0, 0, 0, 0</v>
      </c>
      <c r="J354" s="34" t="str">
        <f t="shared" si="45"/>
        <v/>
      </c>
      <c r="K354" s="34" t="str">
        <f t="shared" si="46"/>
        <v/>
      </c>
      <c r="L354" s="34" t="str">
        <f t="shared" si="47"/>
        <v/>
      </c>
    </row>
    <row r="355" spans="1:12" x14ac:dyDescent="0.25">
      <c r="A355" s="34">
        <f>Navlight!A355</f>
        <v>0</v>
      </c>
      <c r="B355" s="34">
        <f>Navlight!B355</f>
        <v>0</v>
      </c>
      <c r="C355" s="34">
        <f>Navlight!C355</f>
        <v>0</v>
      </c>
      <c r="D355" s="34">
        <f>Navlight!D355</f>
        <v>0</v>
      </c>
      <c r="E355" s="34" t="str">
        <f t="shared" si="40"/>
        <v/>
      </c>
      <c r="F355" s="34" t="str">
        <f t="shared" si="41"/>
        <v>, 0</v>
      </c>
      <c r="G355" s="34" t="str">
        <f t="shared" si="42"/>
        <v>, 0, 0</v>
      </c>
      <c r="H355" s="34" t="str">
        <f t="shared" si="43"/>
        <v>, 0, 0, 0</v>
      </c>
      <c r="I355" s="34" t="str">
        <f t="shared" si="44"/>
        <v>, 0, 0, 0, 0</v>
      </c>
      <c r="J355" s="34" t="str">
        <f t="shared" si="45"/>
        <v/>
      </c>
      <c r="K355" s="34" t="str">
        <f t="shared" si="46"/>
        <v/>
      </c>
      <c r="L355" s="34" t="str">
        <f t="shared" si="47"/>
        <v/>
      </c>
    </row>
    <row r="356" spans="1:12" x14ac:dyDescent="0.25">
      <c r="A356" s="34">
        <f>Navlight!A356</f>
        <v>0</v>
      </c>
      <c r="B356" s="34">
        <f>Navlight!B356</f>
        <v>0</v>
      </c>
      <c r="C356" s="34">
        <f>Navlight!C356</f>
        <v>0</v>
      </c>
      <c r="D356" s="34">
        <f>Navlight!D356</f>
        <v>0</v>
      </c>
      <c r="E356" s="34" t="str">
        <f t="shared" si="40"/>
        <v/>
      </c>
      <c r="F356" s="34" t="str">
        <f t="shared" si="41"/>
        <v>, 0</v>
      </c>
      <c r="G356" s="34" t="str">
        <f t="shared" si="42"/>
        <v>, 0, 0</v>
      </c>
      <c r="H356" s="34" t="str">
        <f t="shared" si="43"/>
        <v>, 0, 0, 0</v>
      </c>
      <c r="I356" s="34" t="str">
        <f t="shared" si="44"/>
        <v>, 0, 0, 0, 0</v>
      </c>
      <c r="J356" s="34" t="str">
        <f t="shared" si="45"/>
        <v/>
      </c>
      <c r="K356" s="34" t="str">
        <f t="shared" si="46"/>
        <v/>
      </c>
      <c r="L356" s="34" t="str">
        <f t="shared" si="47"/>
        <v/>
      </c>
    </row>
    <row r="357" spans="1:12" x14ac:dyDescent="0.25">
      <c r="A357" s="34">
        <f>Navlight!A357</f>
        <v>0</v>
      </c>
      <c r="B357" s="34">
        <f>Navlight!B357</f>
        <v>0</v>
      </c>
      <c r="C357" s="34">
        <f>Navlight!C357</f>
        <v>0</v>
      </c>
      <c r="D357" s="34">
        <f>Navlight!D357</f>
        <v>0</v>
      </c>
      <c r="E357" s="34" t="str">
        <f t="shared" si="40"/>
        <v/>
      </c>
      <c r="F357" s="34" t="str">
        <f t="shared" si="41"/>
        <v>, 0</v>
      </c>
      <c r="G357" s="34" t="str">
        <f t="shared" si="42"/>
        <v>, 0, 0</v>
      </c>
      <c r="H357" s="34" t="str">
        <f t="shared" si="43"/>
        <v>, 0, 0, 0</v>
      </c>
      <c r="I357" s="34" t="str">
        <f t="shared" si="44"/>
        <v>, 0, 0, 0, 0</v>
      </c>
      <c r="J357" s="34" t="str">
        <f t="shared" si="45"/>
        <v/>
      </c>
      <c r="K357" s="34" t="str">
        <f t="shared" si="46"/>
        <v/>
      </c>
      <c r="L357" s="34" t="str">
        <f t="shared" si="47"/>
        <v/>
      </c>
    </row>
    <row r="358" spans="1:12" x14ac:dyDescent="0.25">
      <c r="A358" s="34">
        <f>Navlight!A358</f>
        <v>0</v>
      </c>
      <c r="B358" s="34">
        <f>Navlight!B358</f>
        <v>0</v>
      </c>
      <c r="C358" s="34">
        <f>Navlight!C358</f>
        <v>0</v>
      </c>
      <c r="D358" s="34">
        <f>Navlight!D358</f>
        <v>0</v>
      </c>
      <c r="E358" s="34" t="str">
        <f t="shared" si="40"/>
        <v/>
      </c>
      <c r="F358" s="34" t="str">
        <f t="shared" si="41"/>
        <v>, 0</v>
      </c>
      <c r="G358" s="34" t="str">
        <f t="shared" si="42"/>
        <v>, 0, 0</v>
      </c>
      <c r="H358" s="34" t="str">
        <f t="shared" si="43"/>
        <v>, 0, 0, 0</v>
      </c>
      <c r="I358" s="34" t="str">
        <f t="shared" si="44"/>
        <v>, 0, 0, 0, 0</v>
      </c>
      <c r="J358" s="34" t="str">
        <f t="shared" si="45"/>
        <v/>
      </c>
      <c r="K358" s="34" t="str">
        <f t="shared" si="46"/>
        <v/>
      </c>
      <c r="L358" s="34" t="str">
        <f t="shared" si="47"/>
        <v/>
      </c>
    </row>
    <row r="359" spans="1:12" x14ac:dyDescent="0.25">
      <c r="A359" s="34">
        <f>Navlight!A359</f>
        <v>0</v>
      </c>
      <c r="B359" s="34">
        <f>Navlight!B359</f>
        <v>0</v>
      </c>
      <c r="C359" s="34">
        <f>Navlight!C359</f>
        <v>0</v>
      </c>
      <c r="D359" s="34">
        <f>Navlight!D359</f>
        <v>0</v>
      </c>
      <c r="E359" s="34" t="str">
        <f t="shared" si="40"/>
        <v/>
      </c>
      <c r="F359" s="34" t="str">
        <f t="shared" si="41"/>
        <v>, 0</v>
      </c>
      <c r="G359" s="34" t="str">
        <f t="shared" si="42"/>
        <v>, 0, 0</v>
      </c>
      <c r="H359" s="34" t="str">
        <f t="shared" si="43"/>
        <v>, 0, 0, 0</v>
      </c>
      <c r="I359" s="34" t="str">
        <f t="shared" si="44"/>
        <v>, 0, 0, 0, 0</v>
      </c>
      <c r="J359" s="34" t="str">
        <f t="shared" si="45"/>
        <v/>
      </c>
      <c r="K359" s="34" t="str">
        <f t="shared" si="46"/>
        <v/>
      </c>
      <c r="L359" s="34" t="str">
        <f t="shared" si="47"/>
        <v/>
      </c>
    </row>
    <row r="360" spans="1:12" x14ac:dyDescent="0.25">
      <c r="A360" s="34">
        <f>Navlight!A360</f>
        <v>0</v>
      </c>
      <c r="B360" s="34">
        <f>Navlight!B360</f>
        <v>0</v>
      </c>
      <c r="C360" s="34">
        <f>Navlight!C360</f>
        <v>0</v>
      </c>
      <c r="D360" s="34">
        <f>Navlight!D360</f>
        <v>0</v>
      </c>
      <c r="E360" s="34" t="str">
        <f t="shared" si="40"/>
        <v/>
      </c>
      <c r="F360" s="34" t="str">
        <f t="shared" si="41"/>
        <v>, 0</v>
      </c>
      <c r="G360" s="34" t="str">
        <f t="shared" si="42"/>
        <v>, 0, 0</v>
      </c>
      <c r="H360" s="34" t="str">
        <f t="shared" si="43"/>
        <v>, 0, 0, 0</v>
      </c>
      <c r="I360" s="34" t="str">
        <f t="shared" si="44"/>
        <v>, 0, 0, 0, 0</v>
      </c>
      <c r="J360" s="34" t="str">
        <f t="shared" si="45"/>
        <v/>
      </c>
      <c r="K360" s="34" t="str">
        <f t="shared" si="46"/>
        <v/>
      </c>
      <c r="L360" s="34" t="str">
        <f t="shared" si="47"/>
        <v/>
      </c>
    </row>
    <row r="361" spans="1:12" x14ac:dyDescent="0.25">
      <c r="A361" s="34">
        <f>Navlight!A361</f>
        <v>0</v>
      </c>
      <c r="B361" s="34">
        <f>Navlight!B361</f>
        <v>0</v>
      </c>
      <c r="C361" s="34">
        <f>Navlight!C361</f>
        <v>0</v>
      </c>
      <c r="D361" s="34">
        <f>Navlight!D361</f>
        <v>0</v>
      </c>
      <c r="E361" s="34" t="str">
        <f t="shared" si="40"/>
        <v/>
      </c>
      <c r="F361" s="34" t="str">
        <f t="shared" si="41"/>
        <v>, 0</v>
      </c>
      <c r="G361" s="34" t="str">
        <f t="shared" si="42"/>
        <v>, 0, 0</v>
      </c>
      <c r="H361" s="34" t="str">
        <f t="shared" si="43"/>
        <v>, 0, 0, 0</v>
      </c>
      <c r="I361" s="34" t="str">
        <f t="shared" si="44"/>
        <v>, 0, 0, 0, 0</v>
      </c>
      <c r="J361" s="34" t="str">
        <f t="shared" si="45"/>
        <v/>
      </c>
      <c r="K361" s="34" t="str">
        <f t="shared" si="46"/>
        <v/>
      </c>
      <c r="L361" s="34" t="str">
        <f t="shared" si="47"/>
        <v/>
      </c>
    </row>
    <row r="362" spans="1:12" x14ac:dyDescent="0.25">
      <c r="A362" s="34">
        <f>Navlight!A362</f>
        <v>0</v>
      </c>
      <c r="B362" s="34">
        <f>Navlight!B362</f>
        <v>0</v>
      </c>
      <c r="C362" s="34">
        <f>Navlight!C362</f>
        <v>0</v>
      </c>
      <c r="D362" s="34">
        <f>Navlight!D362</f>
        <v>0</v>
      </c>
      <c r="E362" s="34" t="str">
        <f t="shared" si="40"/>
        <v/>
      </c>
      <c r="F362" s="34" t="str">
        <f t="shared" si="41"/>
        <v>, 0</v>
      </c>
      <c r="G362" s="34" t="str">
        <f t="shared" si="42"/>
        <v>, 0, 0</v>
      </c>
      <c r="H362" s="34" t="str">
        <f t="shared" si="43"/>
        <v>, 0, 0, 0</v>
      </c>
      <c r="I362" s="34" t="str">
        <f t="shared" si="44"/>
        <v>, 0, 0, 0, 0</v>
      </c>
      <c r="J362" s="34" t="str">
        <f t="shared" si="45"/>
        <v/>
      </c>
      <c r="K362" s="34" t="str">
        <f t="shared" si="46"/>
        <v/>
      </c>
      <c r="L362" s="34" t="str">
        <f t="shared" si="47"/>
        <v/>
      </c>
    </row>
    <row r="363" spans="1:12" x14ac:dyDescent="0.25">
      <c r="A363" s="34">
        <f>Navlight!A363</f>
        <v>0</v>
      </c>
      <c r="B363" s="34">
        <f>Navlight!B363</f>
        <v>0</v>
      </c>
      <c r="C363" s="34">
        <f>Navlight!C363</f>
        <v>0</v>
      </c>
      <c r="D363" s="34">
        <f>Navlight!D363</f>
        <v>0</v>
      </c>
      <c r="E363" s="34" t="str">
        <f t="shared" si="40"/>
        <v/>
      </c>
      <c r="F363" s="34" t="str">
        <f t="shared" si="41"/>
        <v>, 0</v>
      </c>
      <c r="G363" s="34" t="str">
        <f t="shared" si="42"/>
        <v>, 0, 0</v>
      </c>
      <c r="H363" s="34" t="str">
        <f t="shared" si="43"/>
        <v>, 0, 0, 0</v>
      </c>
      <c r="I363" s="34" t="str">
        <f t="shared" si="44"/>
        <v>, 0, 0, 0, 0</v>
      </c>
      <c r="J363" s="34" t="str">
        <f t="shared" si="45"/>
        <v/>
      </c>
      <c r="K363" s="34" t="str">
        <f t="shared" si="46"/>
        <v/>
      </c>
      <c r="L363" s="34" t="str">
        <f t="shared" si="47"/>
        <v/>
      </c>
    </row>
    <row r="364" spans="1:12" x14ac:dyDescent="0.25">
      <c r="A364" s="34">
        <f>Navlight!A364</f>
        <v>0</v>
      </c>
      <c r="B364" s="34">
        <f>Navlight!B364</f>
        <v>0</v>
      </c>
      <c r="C364" s="34">
        <f>Navlight!C364</f>
        <v>0</v>
      </c>
      <c r="D364" s="34">
        <f>Navlight!D364</f>
        <v>0</v>
      </c>
      <c r="E364" s="34" t="str">
        <f t="shared" si="40"/>
        <v/>
      </c>
      <c r="F364" s="34" t="str">
        <f t="shared" si="41"/>
        <v>, 0</v>
      </c>
      <c r="G364" s="34" t="str">
        <f t="shared" si="42"/>
        <v>, 0, 0</v>
      </c>
      <c r="H364" s="34" t="str">
        <f t="shared" si="43"/>
        <v>, 0, 0, 0</v>
      </c>
      <c r="I364" s="34" t="str">
        <f t="shared" si="44"/>
        <v>, 0, 0, 0, 0</v>
      </c>
      <c r="J364" s="34" t="str">
        <f t="shared" si="45"/>
        <v/>
      </c>
      <c r="K364" s="34" t="str">
        <f t="shared" si="46"/>
        <v/>
      </c>
      <c r="L364" s="34" t="str">
        <f t="shared" si="47"/>
        <v/>
      </c>
    </row>
    <row r="365" spans="1:12" x14ac:dyDescent="0.25">
      <c r="A365" s="34">
        <f>Navlight!A365</f>
        <v>0</v>
      </c>
      <c r="B365" s="34">
        <f>Navlight!B365</f>
        <v>0</v>
      </c>
      <c r="C365" s="34">
        <f>Navlight!C365</f>
        <v>0</v>
      </c>
      <c r="D365" s="34">
        <f>Navlight!D365</f>
        <v>0</v>
      </c>
      <c r="E365" s="34" t="str">
        <f t="shared" si="40"/>
        <v/>
      </c>
      <c r="F365" s="34" t="str">
        <f t="shared" si="41"/>
        <v>, 0</v>
      </c>
      <c r="G365" s="34" t="str">
        <f t="shared" si="42"/>
        <v>, 0, 0</v>
      </c>
      <c r="H365" s="34" t="str">
        <f t="shared" si="43"/>
        <v>, 0, 0, 0</v>
      </c>
      <c r="I365" s="34" t="str">
        <f t="shared" si="44"/>
        <v>, 0, 0, 0, 0</v>
      </c>
      <c r="J365" s="34" t="str">
        <f t="shared" si="45"/>
        <v/>
      </c>
      <c r="K365" s="34" t="str">
        <f t="shared" si="46"/>
        <v/>
      </c>
      <c r="L365" s="34" t="str">
        <f t="shared" si="47"/>
        <v/>
      </c>
    </row>
    <row r="366" spans="1:12" x14ac:dyDescent="0.25">
      <c r="A366" s="34">
        <f>Navlight!A366</f>
        <v>0</v>
      </c>
      <c r="B366" s="34">
        <f>Navlight!B366</f>
        <v>0</v>
      </c>
      <c r="C366" s="34">
        <f>Navlight!C366</f>
        <v>0</v>
      </c>
      <c r="D366" s="34">
        <f>Navlight!D366</f>
        <v>0</v>
      </c>
      <c r="E366" s="34" t="str">
        <f t="shared" si="40"/>
        <v/>
      </c>
      <c r="F366" s="34" t="str">
        <f t="shared" si="41"/>
        <v>, 0</v>
      </c>
      <c r="G366" s="34" t="str">
        <f t="shared" si="42"/>
        <v>, 0, 0</v>
      </c>
      <c r="H366" s="34" t="str">
        <f t="shared" si="43"/>
        <v>, 0, 0, 0</v>
      </c>
      <c r="I366" s="34" t="str">
        <f t="shared" si="44"/>
        <v>, 0, 0, 0, 0</v>
      </c>
      <c r="J366" s="34" t="str">
        <f t="shared" si="45"/>
        <v/>
      </c>
      <c r="K366" s="34" t="str">
        <f t="shared" si="46"/>
        <v/>
      </c>
      <c r="L366" s="34" t="str">
        <f t="shared" si="47"/>
        <v/>
      </c>
    </row>
    <row r="367" spans="1:12" x14ac:dyDescent="0.25">
      <c r="A367" s="34">
        <f>Navlight!A367</f>
        <v>0</v>
      </c>
      <c r="B367" s="34">
        <f>Navlight!B367</f>
        <v>0</v>
      </c>
      <c r="C367" s="34">
        <f>Navlight!C367</f>
        <v>0</v>
      </c>
      <c r="D367" s="34">
        <f>Navlight!D367</f>
        <v>0</v>
      </c>
      <c r="E367" s="34" t="str">
        <f t="shared" si="40"/>
        <v/>
      </c>
      <c r="F367" s="34" t="str">
        <f t="shared" si="41"/>
        <v>, 0</v>
      </c>
      <c r="G367" s="34" t="str">
        <f t="shared" si="42"/>
        <v>, 0, 0</v>
      </c>
      <c r="H367" s="34" t="str">
        <f t="shared" si="43"/>
        <v>, 0, 0, 0</v>
      </c>
      <c r="I367" s="34" t="str">
        <f t="shared" si="44"/>
        <v>, 0, 0, 0, 0</v>
      </c>
      <c r="J367" s="34" t="str">
        <f t="shared" si="45"/>
        <v/>
      </c>
      <c r="K367" s="34" t="str">
        <f t="shared" si="46"/>
        <v/>
      </c>
      <c r="L367" s="34" t="str">
        <f t="shared" si="47"/>
        <v/>
      </c>
    </row>
    <row r="368" spans="1:12" x14ac:dyDescent="0.25">
      <c r="A368" s="34">
        <f>Navlight!A368</f>
        <v>0</v>
      </c>
      <c r="B368" s="34">
        <f>Navlight!B368</f>
        <v>0</v>
      </c>
      <c r="C368" s="34">
        <f>Navlight!C368</f>
        <v>0</v>
      </c>
      <c r="D368" s="34">
        <f>Navlight!D368</f>
        <v>0</v>
      </c>
      <c r="E368" s="34" t="str">
        <f t="shared" si="40"/>
        <v/>
      </c>
      <c r="F368" s="34" t="str">
        <f t="shared" si="41"/>
        <v>, 0</v>
      </c>
      <c r="G368" s="34" t="str">
        <f t="shared" si="42"/>
        <v>, 0, 0</v>
      </c>
      <c r="H368" s="34" t="str">
        <f t="shared" si="43"/>
        <v>, 0, 0, 0</v>
      </c>
      <c r="I368" s="34" t="str">
        <f t="shared" si="44"/>
        <v>, 0, 0, 0, 0</v>
      </c>
      <c r="J368" s="34" t="str">
        <f t="shared" si="45"/>
        <v/>
      </c>
      <c r="K368" s="34" t="str">
        <f t="shared" si="46"/>
        <v/>
      </c>
      <c r="L368" s="34" t="str">
        <f t="shared" si="47"/>
        <v/>
      </c>
    </row>
    <row r="369" spans="1:12" x14ac:dyDescent="0.25">
      <c r="A369" s="34">
        <f>Navlight!A369</f>
        <v>0</v>
      </c>
      <c r="B369" s="34">
        <f>Navlight!B369</f>
        <v>0</v>
      </c>
      <c r="C369" s="34">
        <f>Navlight!C369</f>
        <v>0</v>
      </c>
      <c r="D369" s="34">
        <f>Navlight!D369</f>
        <v>0</v>
      </c>
      <c r="E369" s="34" t="str">
        <f t="shared" si="40"/>
        <v/>
      </c>
      <c r="F369" s="34" t="str">
        <f t="shared" si="41"/>
        <v>, 0</v>
      </c>
      <c r="G369" s="34" t="str">
        <f t="shared" si="42"/>
        <v>, 0, 0</v>
      </c>
      <c r="H369" s="34" t="str">
        <f t="shared" si="43"/>
        <v>, 0, 0, 0</v>
      </c>
      <c r="I369" s="34" t="str">
        <f t="shared" si="44"/>
        <v>, 0, 0, 0, 0</v>
      </c>
      <c r="J369" s="34" t="str">
        <f t="shared" si="45"/>
        <v/>
      </c>
      <c r="K369" s="34" t="str">
        <f t="shared" si="46"/>
        <v/>
      </c>
      <c r="L369" s="34" t="str">
        <f t="shared" si="47"/>
        <v/>
      </c>
    </row>
    <row r="370" spans="1:12" x14ac:dyDescent="0.25">
      <c r="A370" s="34">
        <f>Navlight!A370</f>
        <v>0</v>
      </c>
      <c r="B370" s="34">
        <f>Navlight!B370</f>
        <v>0</v>
      </c>
      <c r="C370" s="34">
        <f>Navlight!C370</f>
        <v>0</v>
      </c>
      <c r="D370" s="34">
        <f>Navlight!D370</f>
        <v>0</v>
      </c>
      <c r="E370" s="34" t="str">
        <f t="shared" si="40"/>
        <v/>
      </c>
      <c r="F370" s="34" t="str">
        <f t="shared" si="41"/>
        <v>, 0</v>
      </c>
      <c r="G370" s="34" t="str">
        <f t="shared" si="42"/>
        <v>, 0, 0</v>
      </c>
      <c r="H370" s="34" t="str">
        <f t="shared" si="43"/>
        <v>, 0, 0, 0</v>
      </c>
      <c r="I370" s="34" t="str">
        <f t="shared" si="44"/>
        <v>, 0, 0, 0, 0</v>
      </c>
      <c r="J370" s="34" t="str">
        <f t="shared" si="45"/>
        <v/>
      </c>
      <c r="K370" s="34" t="str">
        <f t="shared" si="46"/>
        <v/>
      </c>
      <c r="L370" s="34" t="str">
        <f t="shared" si="47"/>
        <v/>
      </c>
    </row>
    <row r="371" spans="1:12" x14ac:dyDescent="0.25">
      <c r="A371" s="34">
        <f>Navlight!A371</f>
        <v>0</v>
      </c>
      <c r="B371" s="34">
        <f>Navlight!B371</f>
        <v>0</v>
      </c>
      <c r="C371" s="34">
        <f>Navlight!C371</f>
        <v>0</v>
      </c>
      <c r="D371" s="34">
        <f>Navlight!D371</f>
        <v>0</v>
      </c>
      <c r="E371" s="34" t="str">
        <f t="shared" si="40"/>
        <v/>
      </c>
      <c r="F371" s="34" t="str">
        <f t="shared" si="41"/>
        <v>, 0</v>
      </c>
      <c r="G371" s="34" t="str">
        <f t="shared" si="42"/>
        <v>, 0, 0</v>
      </c>
      <c r="H371" s="34" t="str">
        <f t="shared" si="43"/>
        <v>, 0, 0, 0</v>
      </c>
      <c r="I371" s="34" t="str">
        <f t="shared" si="44"/>
        <v>, 0, 0, 0, 0</v>
      </c>
      <c r="J371" s="34" t="str">
        <f t="shared" si="45"/>
        <v/>
      </c>
      <c r="K371" s="34" t="str">
        <f t="shared" si="46"/>
        <v/>
      </c>
      <c r="L371" s="34" t="str">
        <f t="shared" si="47"/>
        <v/>
      </c>
    </row>
    <row r="372" spans="1:12" x14ac:dyDescent="0.25">
      <c r="A372" s="34">
        <f>Navlight!A372</f>
        <v>0</v>
      </c>
      <c r="B372" s="34">
        <f>Navlight!B372</f>
        <v>0</v>
      </c>
      <c r="C372" s="34">
        <f>Navlight!C372</f>
        <v>0</v>
      </c>
      <c r="D372" s="34">
        <f>Navlight!D372</f>
        <v>0</v>
      </c>
      <c r="E372" s="34" t="str">
        <f t="shared" si="40"/>
        <v/>
      </c>
      <c r="F372" s="34" t="str">
        <f t="shared" si="41"/>
        <v>, 0</v>
      </c>
      <c r="G372" s="34" t="str">
        <f t="shared" si="42"/>
        <v>, 0, 0</v>
      </c>
      <c r="H372" s="34" t="str">
        <f t="shared" si="43"/>
        <v>, 0, 0, 0</v>
      </c>
      <c r="I372" s="34" t="str">
        <f t="shared" si="44"/>
        <v>, 0, 0, 0, 0</v>
      </c>
      <c r="J372" s="34" t="str">
        <f t="shared" si="45"/>
        <v/>
      </c>
      <c r="K372" s="34" t="str">
        <f t="shared" si="46"/>
        <v/>
      </c>
      <c r="L372" s="34" t="str">
        <f t="shared" si="47"/>
        <v/>
      </c>
    </row>
    <row r="373" spans="1:12" x14ac:dyDescent="0.25">
      <c r="A373" s="34">
        <f>Navlight!A373</f>
        <v>0</v>
      </c>
      <c r="B373" s="34">
        <f>Navlight!B373</f>
        <v>0</v>
      </c>
      <c r="C373" s="34">
        <f>Navlight!C373</f>
        <v>0</v>
      </c>
      <c r="D373" s="34">
        <f>Navlight!D373</f>
        <v>0</v>
      </c>
      <c r="E373" s="34" t="str">
        <f t="shared" si="40"/>
        <v/>
      </c>
      <c r="F373" s="34" t="str">
        <f t="shared" si="41"/>
        <v>, 0</v>
      </c>
      <c r="G373" s="34" t="str">
        <f t="shared" si="42"/>
        <v>, 0, 0</v>
      </c>
      <c r="H373" s="34" t="str">
        <f t="shared" si="43"/>
        <v>, 0, 0, 0</v>
      </c>
      <c r="I373" s="34" t="str">
        <f t="shared" si="44"/>
        <v>, 0, 0, 0, 0</v>
      </c>
      <c r="J373" s="34" t="str">
        <f t="shared" si="45"/>
        <v/>
      </c>
      <c r="K373" s="34" t="str">
        <f t="shared" si="46"/>
        <v/>
      </c>
      <c r="L373" s="34" t="str">
        <f t="shared" si="47"/>
        <v/>
      </c>
    </row>
    <row r="374" spans="1:12" x14ac:dyDescent="0.25">
      <c r="A374" s="34">
        <f>Navlight!A374</f>
        <v>0</v>
      </c>
      <c r="B374" s="34">
        <f>Navlight!B374</f>
        <v>0</v>
      </c>
      <c r="C374" s="34">
        <f>Navlight!C374</f>
        <v>0</v>
      </c>
      <c r="D374" s="34">
        <f>Navlight!D374</f>
        <v>0</v>
      </c>
      <c r="E374" s="34" t="str">
        <f t="shared" si="40"/>
        <v/>
      </c>
      <c r="F374" s="34" t="str">
        <f t="shared" si="41"/>
        <v>, 0</v>
      </c>
      <c r="G374" s="34" t="str">
        <f t="shared" si="42"/>
        <v>, 0, 0</v>
      </c>
      <c r="H374" s="34" t="str">
        <f t="shared" si="43"/>
        <v>, 0, 0, 0</v>
      </c>
      <c r="I374" s="34" t="str">
        <f t="shared" si="44"/>
        <v>, 0, 0, 0, 0</v>
      </c>
      <c r="J374" s="34" t="str">
        <f t="shared" si="45"/>
        <v/>
      </c>
      <c r="K374" s="34" t="str">
        <f t="shared" si="46"/>
        <v/>
      </c>
      <c r="L374" s="34" t="str">
        <f t="shared" si="47"/>
        <v/>
      </c>
    </row>
    <row r="375" spans="1:12" x14ac:dyDescent="0.25">
      <c r="A375" s="34">
        <f>Navlight!A375</f>
        <v>0</v>
      </c>
      <c r="B375" s="34">
        <f>Navlight!B375</f>
        <v>0</v>
      </c>
      <c r="C375" s="34">
        <f>Navlight!C375</f>
        <v>0</v>
      </c>
      <c r="D375" s="34">
        <f>Navlight!D375</f>
        <v>0</v>
      </c>
      <c r="E375" s="34" t="str">
        <f t="shared" si="40"/>
        <v/>
      </c>
      <c r="F375" s="34" t="str">
        <f t="shared" si="41"/>
        <v>, 0</v>
      </c>
      <c r="G375" s="34" t="str">
        <f t="shared" si="42"/>
        <v>, 0, 0</v>
      </c>
      <c r="H375" s="34" t="str">
        <f t="shared" si="43"/>
        <v>, 0, 0, 0</v>
      </c>
      <c r="I375" s="34" t="str">
        <f t="shared" si="44"/>
        <v>, 0, 0, 0, 0</v>
      </c>
      <c r="J375" s="34" t="str">
        <f t="shared" si="45"/>
        <v/>
      </c>
      <c r="K375" s="34" t="str">
        <f t="shared" si="46"/>
        <v/>
      </c>
      <c r="L375" s="34" t="str">
        <f t="shared" si="47"/>
        <v/>
      </c>
    </row>
    <row r="376" spans="1:12" x14ac:dyDescent="0.25">
      <c r="A376" s="34">
        <f>Navlight!A376</f>
        <v>0</v>
      </c>
      <c r="B376" s="34">
        <f>Navlight!B376</f>
        <v>0</v>
      </c>
      <c r="C376" s="34">
        <f>Navlight!C376</f>
        <v>0</v>
      </c>
      <c r="D376" s="34">
        <f>Navlight!D376</f>
        <v>0</v>
      </c>
      <c r="E376" s="34" t="str">
        <f t="shared" si="40"/>
        <v/>
      </c>
      <c r="F376" s="34" t="str">
        <f t="shared" si="41"/>
        <v>, 0</v>
      </c>
      <c r="G376" s="34" t="str">
        <f t="shared" si="42"/>
        <v>, 0, 0</v>
      </c>
      <c r="H376" s="34" t="str">
        <f t="shared" si="43"/>
        <v>, 0, 0, 0</v>
      </c>
      <c r="I376" s="34" t="str">
        <f t="shared" si="44"/>
        <v>, 0, 0, 0, 0</v>
      </c>
      <c r="J376" s="34" t="str">
        <f t="shared" si="45"/>
        <v/>
      </c>
      <c r="K376" s="34" t="str">
        <f t="shared" si="46"/>
        <v/>
      </c>
      <c r="L376" s="34" t="str">
        <f t="shared" si="47"/>
        <v/>
      </c>
    </row>
    <row r="377" spans="1:12" x14ac:dyDescent="0.25">
      <c r="A377" s="34">
        <f>Navlight!A377</f>
        <v>0</v>
      </c>
      <c r="B377" s="34">
        <f>Navlight!B377</f>
        <v>0</v>
      </c>
      <c r="C377" s="34">
        <f>Navlight!C377</f>
        <v>0</v>
      </c>
      <c r="D377" s="34">
        <f>Navlight!D377</f>
        <v>0</v>
      </c>
      <c r="E377" s="34" t="str">
        <f t="shared" si="40"/>
        <v/>
      </c>
      <c r="F377" s="34" t="str">
        <f t="shared" si="41"/>
        <v>, 0</v>
      </c>
      <c r="G377" s="34" t="str">
        <f t="shared" si="42"/>
        <v>, 0, 0</v>
      </c>
      <c r="H377" s="34" t="str">
        <f t="shared" si="43"/>
        <v>, 0, 0, 0</v>
      </c>
      <c r="I377" s="34" t="str">
        <f t="shared" si="44"/>
        <v>, 0, 0, 0, 0</v>
      </c>
      <c r="J377" s="34" t="str">
        <f t="shared" si="45"/>
        <v/>
      </c>
      <c r="K377" s="34" t="str">
        <f t="shared" si="46"/>
        <v/>
      </c>
      <c r="L377" s="34" t="str">
        <f t="shared" si="47"/>
        <v/>
      </c>
    </row>
    <row r="378" spans="1:12" x14ac:dyDescent="0.25">
      <c r="A378" s="34">
        <f>Navlight!A378</f>
        <v>0</v>
      </c>
      <c r="B378" s="34">
        <f>Navlight!B378</f>
        <v>0</v>
      </c>
      <c r="C378" s="34">
        <f>Navlight!C378</f>
        <v>0</v>
      </c>
      <c r="D378" s="34">
        <f>Navlight!D378</f>
        <v>0</v>
      </c>
      <c r="E378" s="34" t="str">
        <f t="shared" si="40"/>
        <v/>
      </c>
      <c r="F378" s="34" t="str">
        <f t="shared" si="41"/>
        <v>, 0</v>
      </c>
      <c r="G378" s="34" t="str">
        <f t="shared" si="42"/>
        <v>, 0, 0</v>
      </c>
      <c r="H378" s="34" t="str">
        <f t="shared" si="43"/>
        <v>, 0, 0, 0</v>
      </c>
      <c r="I378" s="34" t="str">
        <f t="shared" si="44"/>
        <v>, 0, 0, 0, 0</v>
      </c>
      <c r="J378" s="34" t="str">
        <f t="shared" si="45"/>
        <v/>
      </c>
      <c r="K378" s="34" t="str">
        <f t="shared" si="46"/>
        <v/>
      </c>
      <c r="L378" s="34" t="str">
        <f t="shared" si="47"/>
        <v/>
      </c>
    </row>
    <row r="379" spans="1:12" x14ac:dyDescent="0.25">
      <c r="A379" s="34">
        <f>Navlight!A379</f>
        <v>0</v>
      </c>
      <c r="B379" s="34">
        <f>Navlight!B379</f>
        <v>0</v>
      </c>
      <c r="C379" s="34">
        <f>Navlight!C379</f>
        <v>0</v>
      </c>
      <c r="D379" s="34">
        <f>Navlight!D379</f>
        <v>0</v>
      </c>
      <c r="E379" s="34" t="str">
        <f t="shared" si="40"/>
        <v/>
      </c>
      <c r="F379" s="34" t="str">
        <f t="shared" si="41"/>
        <v>, 0</v>
      </c>
      <c r="G379" s="34" t="str">
        <f t="shared" si="42"/>
        <v>, 0, 0</v>
      </c>
      <c r="H379" s="34" t="str">
        <f t="shared" si="43"/>
        <v>, 0, 0, 0</v>
      </c>
      <c r="I379" s="34" t="str">
        <f t="shared" si="44"/>
        <v>, 0, 0, 0, 0</v>
      </c>
      <c r="J379" s="34" t="str">
        <f t="shared" si="45"/>
        <v/>
      </c>
      <c r="K379" s="34" t="str">
        <f t="shared" si="46"/>
        <v/>
      </c>
      <c r="L379" s="34" t="str">
        <f t="shared" si="47"/>
        <v/>
      </c>
    </row>
    <row r="380" spans="1:12" x14ac:dyDescent="0.25">
      <c r="A380" s="34">
        <f>Navlight!A380</f>
        <v>0</v>
      </c>
      <c r="B380" s="34">
        <f>Navlight!B380</f>
        <v>0</v>
      </c>
      <c r="C380" s="34">
        <f>Navlight!C380</f>
        <v>0</v>
      </c>
      <c r="D380" s="34">
        <f>Navlight!D380</f>
        <v>0</v>
      </c>
      <c r="E380" s="34" t="str">
        <f t="shared" si="40"/>
        <v/>
      </c>
      <c r="F380" s="34" t="str">
        <f t="shared" si="41"/>
        <v>, 0</v>
      </c>
      <c r="G380" s="34" t="str">
        <f t="shared" si="42"/>
        <v>, 0, 0</v>
      </c>
      <c r="H380" s="34" t="str">
        <f t="shared" si="43"/>
        <v>, 0, 0, 0</v>
      </c>
      <c r="I380" s="34" t="str">
        <f t="shared" si="44"/>
        <v>, 0, 0, 0, 0</v>
      </c>
      <c r="J380" s="34" t="str">
        <f t="shared" si="45"/>
        <v/>
      </c>
      <c r="K380" s="34" t="str">
        <f t="shared" si="46"/>
        <v/>
      </c>
      <c r="L380" s="34" t="str">
        <f t="shared" si="47"/>
        <v/>
      </c>
    </row>
    <row r="381" spans="1:12" x14ac:dyDescent="0.25">
      <c r="A381" s="34">
        <f>Navlight!A381</f>
        <v>0</v>
      </c>
      <c r="B381" s="34">
        <f>Navlight!B381</f>
        <v>0</v>
      </c>
      <c r="C381" s="34">
        <f>Navlight!C381</f>
        <v>0</v>
      </c>
      <c r="D381" s="34">
        <f>Navlight!D381</f>
        <v>0</v>
      </c>
      <c r="E381" s="34" t="str">
        <f t="shared" si="40"/>
        <v/>
      </c>
      <c r="F381" s="34" t="str">
        <f t="shared" si="41"/>
        <v>, 0</v>
      </c>
      <c r="G381" s="34" t="str">
        <f t="shared" si="42"/>
        <v>, 0, 0</v>
      </c>
      <c r="H381" s="34" t="str">
        <f t="shared" si="43"/>
        <v>, 0, 0, 0</v>
      </c>
      <c r="I381" s="34" t="str">
        <f t="shared" si="44"/>
        <v>, 0, 0, 0, 0</v>
      </c>
      <c r="J381" s="34" t="str">
        <f t="shared" si="45"/>
        <v/>
      </c>
      <c r="K381" s="34" t="str">
        <f t="shared" si="46"/>
        <v/>
      </c>
      <c r="L381" s="34" t="str">
        <f t="shared" si="47"/>
        <v/>
      </c>
    </row>
    <row r="382" spans="1:12" x14ac:dyDescent="0.25">
      <c r="A382" s="34">
        <f>Navlight!A382</f>
        <v>0</v>
      </c>
      <c r="B382" s="34">
        <f>Navlight!B382</f>
        <v>0</v>
      </c>
      <c r="C382" s="34">
        <f>Navlight!C382</f>
        <v>0</v>
      </c>
      <c r="D382" s="34">
        <f>Navlight!D382</f>
        <v>0</v>
      </c>
      <c r="E382" s="34" t="str">
        <f t="shared" si="40"/>
        <v/>
      </c>
      <c r="F382" s="34" t="str">
        <f t="shared" si="41"/>
        <v>, 0</v>
      </c>
      <c r="G382" s="34" t="str">
        <f t="shared" si="42"/>
        <v>, 0, 0</v>
      </c>
      <c r="H382" s="34" t="str">
        <f t="shared" si="43"/>
        <v>, 0, 0, 0</v>
      </c>
      <c r="I382" s="34" t="str">
        <f t="shared" si="44"/>
        <v>, 0, 0, 0, 0</v>
      </c>
      <c r="J382" s="34" t="str">
        <f t="shared" si="45"/>
        <v/>
      </c>
      <c r="K382" s="34" t="str">
        <f t="shared" si="46"/>
        <v/>
      </c>
      <c r="L382" s="34" t="str">
        <f t="shared" si="47"/>
        <v/>
      </c>
    </row>
    <row r="383" spans="1:12" x14ac:dyDescent="0.25">
      <c r="A383" s="34">
        <f>Navlight!A383</f>
        <v>0</v>
      </c>
      <c r="B383" s="34">
        <f>Navlight!B383</f>
        <v>0</v>
      </c>
      <c r="C383" s="34">
        <f>Navlight!C383</f>
        <v>0</v>
      </c>
      <c r="D383" s="34">
        <f>Navlight!D383</f>
        <v>0</v>
      </c>
      <c r="E383" s="34" t="str">
        <f t="shared" si="40"/>
        <v/>
      </c>
      <c r="F383" s="34" t="str">
        <f t="shared" si="41"/>
        <v>, 0</v>
      </c>
      <c r="G383" s="34" t="str">
        <f t="shared" si="42"/>
        <v>, 0, 0</v>
      </c>
      <c r="H383" s="34" t="str">
        <f t="shared" si="43"/>
        <v>, 0, 0, 0</v>
      </c>
      <c r="I383" s="34" t="str">
        <f t="shared" si="44"/>
        <v>, 0, 0, 0, 0</v>
      </c>
      <c r="J383" s="34" t="str">
        <f t="shared" si="45"/>
        <v/>
      </c>
      <c r="K383" s="34" t="str">
        <f t="shared" si="46"/>
        <v/>
      </c>
      <c r="L383" s="34" t="str">
        <f t="shared" si="47"/>
        <v/>
      </c>
    </row>
    <row r="384" spans="1:12" x14ac:dyDescent="0.25">
      <c r="A384" s="34">
        <f>Navlight!A384</f>
        <v>0</v>
      </c>
      <c r="B384" s="34">
        <f>Navlight!B384</f>
        <v>0</v>
      </c>
      <c r="C384" s="34">
        <f>Navlight!C384</f>
        <v>0</v>
      </c>
      <c r="D384" s="34">
        <f>Navlight!D384</f>
        <v>0</v>
      </c>
      <c r="E384" s="34" t="str">
        <f t="shared" si="40"/>
        <v/>
      </c>
      <c r="F384" s="34" t="str">
        <f t="shared" si="41"/>
        <v>, 0</v>
      </c>
      <c r="G384" s="34" t="str">
        <f t="shared" si="42"/>
        <v>, 0, 0</v>
      </c>
      <c r="H384" s="34" t="str">
        <f t="shared" si="43"/>
        <v>, 0, 0, 0</v>
      </c>
      <c r="I384" s="34" t="str">
        <f t="shared" si="44"/>
        <v>, 0, 0, 0, 0</v>
      </c>
      <c r="J384" s="34" t="str">
        <f t="shared" si="45"/>
        <v/>
      </c>
      <c r="K384" s="34" t="str">
        <f t="shared" si="46"/>
        <v/>
      </c>
      <c r="L384" s="34" t="str">
        <f t="shared" si="47"/>
        <v/>
      </c>
    </row>
    <row r="385" spans="1:12" x14ac:dyDescent="0.25">
      <c r="A385" s="34">
        <f>Navlight!A385</f>
        <v>0</v>
      </c>
      <c r="B385" s="34">
        <f>Navlight!B385</f>
        <v>0</v>
      </c>
      <c r="C385" s="34">
        <f>Navlight!C385</f>
        <v>0</v>
      </c>
      <c r="D385" s="34">
        <f>Navlight!D385</f>
        <v>0</v>
      </c>
      <c r="E385" s="34" t="str">
        <f t="shared" si="40"/>
        <v/>
      </c>
      <c r="F385" s="34" t="str">
        <f t="shared" si="41"/>
        <v>, 0</v>
      </c>
      <c r="G385" s="34" t="str">
        <f t="shared" si="42"/>
        <v>, 0, 0</v>
      </c>
      <c r="H385" s="34" t="str">
        <f t="shared" si="43"/>
        <v>, 0, 0, 0</v>
      </c>
      <c r="I385" s="34" t="str">
        <f t="shared" si="44"/>
        <v>, 0, 0, 0, 0</v>
      </c>
      <c r="J385" s="34" t="str">
        <f t="shared" si="45"/>
        <v/>
      </c>
      <c r="K385" s="34" t="str">
        <f t="shared" si="46"/>
        <v/>
      </c>
      <c r="L385" s="34" t="str">
        <f t="shared" si="47"/>
        <v/>
      </c>
    </row>
    <row r="386" spans="1:12" x14ac:dyDescent="0.25">
      <c r="A386" s="34">
        <f>Navlight!A386</f>
        <v>0</v>
      </c>
      <c r="B386" s="34">
        <f>Navlight!B386</f>
        <v>0</v>
      </c>
      <c r="C386" s="34">
        <f>Navlight!C386</f>
        <v>0</v>
      </c>
      <c r="D386" s="34">
        <f>Navlight!D386</f>
        <v>0</v>
      </c>
      <c r="E386" s="34" t="str">
        <f t="shared" si="40"/>
        <v/>
      </c>
      <c r="F386" s="34" t="str">
        <f t="shared" si="41"/>
        <v>, 0</v>
      </c>
      <c r="G386" s="34" t="str">
        <f t="shared" si="42"/>
        <v>, 0, 0</v>
      </c>
      <c r="H386" s="34" t="str">
        <f t="shared" si="43"/>
        <v>, 0, 0, 0</v>
      </c>
      <c r="I386" s="34" t="str">
        <f t="shared" si="44"/>
        <v>, 0, 0, 0, 0</v>
      </c>
      <c r="J386" s="34" t="str">
        <f t="shared" si="45"/>
        <v/>
      </c>
      <c r="K386" s="34" t="str">
        <f t="shared" si="46"/>
        <v/>
      </c>
      <c r="L386" s="34" t="str">
        <f t="shared" si="47"/>
        <v/>
      </c>
    </row>
    <row r="387" spans="1:12" x14ac:dyDescent="0.25">
      <c r="A387" s="34">
        <f>Navlight!A387</f>
        <v>0</v>
      </c>
      <c r="B387" s="34">
        <f>Navlight!B387</f>
        <v>0</v>
      </c>
      <c r="C387" s="34">
        <f>Navlight!C387</f>
        <v>0</v>
      </c>
      <c r="D387" s="34">
        <f>Navlight!D387</f>
        <v>0</v>
      </c>
      <c r="E387" s="34" t="str">
        <f t="shared" ref="E387:E450" si="48">IF(A387&lt;&gt;A386,B387,"")</f>
        <v/>
      </c>
      <c r="F387" s="34" t="str">
        <f t="shared" ref="F387:F450" si="49">IF(A388=A387,E387&amp;", "&amp;B388,E387)</f>
        <v>, 0</v>
      </c>
      <c r="G387" s="34" t="str">
        <f t="shared" ref="G387:G450" si="50">IF(A389=A387,F387&amp;", "&amp;B389,F387)</f>
        <v>, 0, 0</v>
      </c>
      <c r="H387" s="34" t="str">
        <f t="shared" ref="H387:H450" si="51">IF(A390=A387,G387&amp;", "&amp;B390,G387)</f>
        <v>, 0, 0, 0</v>
      </c>
      <c r="I387" s="34" t="str">
        <f t="shared" ref="I387:I450" si="52">IF(A391=A387,H387&amp;", "&amp;B391,H387)</f>
        <v>, 0, 0, 0, 0</v>
      </c>
      <c r="J387" s="34" t="str">
        <f t="shared" ref="J387:J450" si="53">IF(K387="","",A387)</f>
        <v/>
      </c>
      <c r="K387" s="34" t="str">
        <f t="shared" ref="K387:K450" si="54">IF(A387&lt;&gt;A386,I387,"")</f>
        <v/>
      </c>
      <c r="L387" s="34" t="str">
        <f t="shared" si="47"/>
        <v/>
      </c>
    </row>
    <row r="388" spans="1:12" x14ac:dyDescent="0.25">
      <c r="A388" s="34">
        <f>Navlight!A388</f>
        <v>0</v>
      </c>
      <c r="B388" s="34">
        <f>Navlight!B388</f>
        <v>0</v>
      </c>
      <c r="C388" s="34">
        <f>Navlight!C388</f>
        <v>0</v>
      </c>
      <c r="D388" s="34">
        <f>Navlight!D388</f>
        <v>0</v>
      </c>
      <c r="E388" s="34" t="str">
        <f t="shared" si="48"/>
        <v/>
      </c>
      <c r="F388" s="34" t="str">
        <f t="shared" si="49"/>
        <v>, 0</v>
      </c>
      <c r="G388" s="34" t="str">
        <f t="shared" si="50"/>
        <v>, 0, 0</v>
      </c>
      <c r="H388" s="34" t="str">
        <f t="shared" si="51"/>
        <v>, 0, 0, 0</v>
      </c>
      <c r="I388" s="34" t="str">
        <f t="shared" si="52"/>
        <v>, 0, 0, 0, 0</v>
      </c>
      <c r="J388" s="34" t="str">
        <f t="shared" si="53"/>
        <v/>
      </c>
      <c r="K388" s="34" t="str">
        <f t="shared" si="54"/>
        <v/>
      </c>
      <c r="L388" s="34" t="str">
        <f t="shared" si="47"/>
        <v/>
      </c>
    </row>
    <row r="389" spans="1:12" x14ac:dyDescent="0.25">
      <c r="A389" s="34">
        <f>Navlight!A389</f>
        <v>0</v>
      </c>
      <c r="B389" s="34">
        <f>Navlight!B389</f>
        <v>0</v>
      </c>
      <c r="C389" s="34">
        <f>Navlight!C389</f>
        <v>0</v>
      </c>
      <c r="D389" s="34">
        <f>Navlight!D389</f>
        <v>0</v>
      </c>
      <c r="E389" s="34" t="str">
        <f t="shared" si="48"/>
        <v/>
      </c>
      <c r="F389" s="34" t="str">
        <f t="shared" si="49"/>
        <v>, 0</v>
      </c>
      <c r="G389" s="34" t="str">
        <f t="shared" si="50"/>
        <v>, 0, 0</v>
      </c>
      <c r="H389" s="34" t="str">
        <f t="shared" si="51"/>
        <v>, 0, 0, 0</v>
      </c>
      <c r="I389" s="34" t="str">
        <f t="shared" si="52"/>
        <v>, 0, 0, 0, 0</v>
      </c>
      <c r="J389" s="34" t="str">
        <f t="shared" si="53"/>
        <v/>
      </c>
      <c r="K389" s="34" t="str">
        <f t="shared" si="54"/>
        <v/>
      </c>
      <c r="L389" s="34" t="str">
        <f t="shared" si="47"/>
        <v/>
      </c>
    </row>
    <row r="390" spans="1:12" x14ac:dyDescent="0.25">
      <c r="A390" s="34">
        <f>Navlight!A390</f>
        <v>0</v>
      </c>
      <c r="B390" s="34">
        <f>Navlight!B390</f>
        <v>0</v>
      </c>
      <c r="C390" s="34">
        <f>Navlight!C390</f>
        <v>0</v>
      </c>
      <c r="D390" s="34">
        <f>Navlight!D390</f>
        <v>0</v>
      </c>
      <c r="E390" s="34" t="str">
        <f t="shared" si="48"/>
        <v/>
      </c>
      <c r="F390" s="34" t="str">
        <f t="shared" si="49"/>
        <v>, 0</v>
      </c>
      <c r="G390" s="34" t="str">
        <f t="shared" si="50"/>
        <v>, 0, 0</v>
      </c>
      <c r="H390" s="34" t="str">
        <f t="shared" si="51"/>
        <v>, 0, 0, 0</v>
      </c>
      <c r="I390" s="34" t="str">
        <f t="shared" si="52"/>
        <v>, 0, 0, 0, 0</v>
      </c>
      <c r="J390" s="34" t="str">
        <f t="shared" si="53"/>
        <v/>
      </c>
      <c r="K390" s="34" t="str">
        <f t="shared" si="54"/>
        <v/>
      </c>
      <c r="L390" s="34" t="str">
        <f t="shared" si="47"/>
        <v/>
      </c>
    </row>
    <row r="391" spans="1:12" x14ac:dyDescent="0.25">
      <c r="A391" s="34">
        <f>Navlight!A391</f>
        <v>0</v>
      </c>
      <c r="B391" s="34">
        <f>Navlight!B391</f>
        <v>0</v>
      </c>
      <c r="C391" s="34">
        <f>Navlight!C391</f>
        <v>0</v>
      </c>
      <c r="D391" s="34">
        <f>Navlight!D391</f>
        <v>0</v>
      </c>
      <c r="E391" s="34" t="str">
        <f t="shared" si="48"/>
        <v/>
      </c>
      <c r="F391" s="34" t="str">
        <f t="shared" si="49"/>
        <v>, 0</v>
      </c>
      <c r="G391" s="34" t="str">
        <f t="shared" si="50"/>
        <v>, 0, 0</v>
      </c>
      <c r="H391" s="34" t="str">
        <f t="shared" si="51"/>
        <v>, 0, 0, 0</v>
      </c>
      <c r="I391" s="34" t="str">
        <f t="shared" si="52"/>
        <v>, 0, 0, 0, 0</v>
      </c>
      <c r="J391" s="34" t="str">
        <f t="shared" si="53"/>
        <v/>
      </c>
      <c r="K391" s="34" t="str">
        <f t="shared" si="54"/>
        <v/>
      </c>
      <c r="L391" s="34" t="str">
        <f t="shared" si="47"/>
        <v/>
      </c>
    </row>
    <row r="392" spans="1:12" x14ac:dyDescent="0.25">
      <c r="A392" s="34">
        <f>Navlight!A392</f>
        <v>0</v>
      </c>
      <c r="B392" s="34">
        <f>Navlight!B392</f>
        <v>0</v>
      </c>
      <c r="C392" s="34">
        <f>Navlight!C392</f>
        <v>0</v>
      </c>
      <c r="D392" s="34">
        <f>Navlight!D392</f>
        <v>0</v>
      </c>
      <c r="E392" s="34" t="str">
        <f t="shared" si="48"/>
        <v/>
      </c>
      <c r="F392" s="34" t="str">
        <f t="shared" si="49"/>
        <v>, 0</v>
      </c>
      <c r="G392" s="34" t="str">
        <f t="shared" si="50"/>
        <v>, 0, 0</v>
      </c>
      <c r="H392" s="34" t="str">
        <f t="shared" si="51"/>
        <v>, 0, 0, 0</v>
      </c>
      <c r="I392" s="34" t="str">
        <f t="shared" si="52"/>
        <v>, 0, 0, 0, 0</v>
      </c>
      <c r="J392" s="34" t="str">
        <f t="shared" si="53"/>
        <v/>
      </c>
      <c r="K392" s="34" t="str">
        <f t="shared" si="54"/>
        <v/>
      </c>
      <c r="L392" s="34" t="str">
        <f t="shared" ref="L392:L455" si="55">IF(K392="","",D392)</f>
        <v/>
      </c>
    </row>
    <row r="393" spans="1:12" x14ac:dyDescent="0.25">
      <c r="A393" s="34">
        <f>Navlight!A393</f>
        <v>0</v>
      </c>
      <c r="B393" s="34">
        <f>Navlight!B393</f>
        <v>0</v>
      </c>
      <c r="C393" s="34">
        <f>Navlight!C393</f>
        <v>0</v>
      </c>
      <c r="D393" s="34">
        <f>Navlight!D393</f>
        <v>0</v>
      </c>
      <c r="E393" s="34" t="str">
        <f t="shared" si="48"/>
        <v/>
      </c>
      <c r="F393" s="34" t="str">
        <f t="shared" si="49"/>
        <v>, 0</v>
      </c>
      <c r="G393" s="34" t="str">
        <f t="shared" si="50"/>
        <v>, 0, 0</v>
      </c>
      <c r="H393" s="34" t="str">
        <f t="shared" si="51"/>
        <v>, 0, 0, 0</v>
      </c>
      <c r="I393" s="34" t="str">
        <f t="shared" si="52"/>
        <v>, 0, 0, 0, 0</v>
      </c>
      <c r="J393" s="34" t="str">
        <f t="shared" si="53"/>
        <v/>
      </c>
      <c r="K393" s="34" t="str">
        <f t="shared" si="54"/>
        <v/>
      </c>
      <c r="L393" s="34" t="str">
        <f t="shared" si="55"/>
        <v/>
      </c>
    </row>
    <row r="394" spans="1:12" x14ac:dyDescent="0.25">
      <c r="A394" s="34">
        <f>Navlight!A394</f>
        <v>0</v>
      </c>
      <c r="B394" s="34">
        <f>Navlight!B394</f>
        <v>0</v>
      </c>
      <c r="C394" s="34">
        <f>Navlight!C394</f>
        <v>0</v>
      </c>
      <c r="D394" s="34">
        <f>Navlight!D394</f>
        <v>0</v>
      </c>
      <c r="E394" s="34" t="str">
        <f t="shared" si="48"/>
        <v/>
      </c>
      <c r="F394" s="34" t="str">
        <f t="shared" si="49"/>
        <v>, 0</v>
      </c>
      <c r="G394" s="34" t="str">
        <f t="shared" si="50"/>
        <v>, 0, 0</v>
      </c>
      <c r="H394" s="34" t="str">
        <f t="shared" si="51"/>
        <v>, 0, 0, 0</v>
      </c>
      <c r="I394" s="34" t="str">
        <f t="shared" si="52"/>
        <v>, 0, 0, 0, 0</v>
      </c>
      <c r="J394" s="34" t="str">
        <f t="shared" si="53"/>
        <v/>
      </c>
      <c r="K394" s="34" t="str">
        <f t="shared" si="54"/>
        <v/>
      </c>
      <c r="L394" s="34" t="str">
        <f t="shared" si="55"/>
        <v/>
      </c>
    </row>
    <row r="395" spans="1:12" x14ac:dyDescent="0.25">
      <c r="A395" s="34">
        <f>Navlight!A395</f>
        <v>0</v>
      </c>
      <c r="B395" s="34">
        <f>Navlight!B395</f>
        <v>0</v>
      </c>
      <c r="C395" s="34">
        <f>Navlight!C395</f>
        <v>0</v>
      </c>
      <c r="D395" s="34">
        <f>Navlight!D395</f>
        <v>0</v>
      </c>
      <c r="E395" s="34" t="str">
        <f t="shared" si="48"/>
        <v/>
      </c>
      <c r="F395" s="34" t="str">
        <f t="shared" si="49"/>
        <v>, 0</v>
      </c>
      <c r="G395" s="34" t="str">
        <f t="shared" si="50"/>
        <v>, 0, 0</v>
      </c>
      <c r="H395" s="34" t="str">
        <f t="shared" si="51"/>
        <v>, 0, 0, 0</v>
      </c>
      <c r="I395" s="34" t="str">
        <f t="shared" si="52"/>
        <v>, 0, 0, 0, 0</v>
      </c>
      <c r="J395" s="34" t="str">
        <f t="shared" si="53"/>
        <v/>
      </c>
      <c r="K395" s="34" t="str">
        <f t="shared" si="54"/>
        <v/>
      </c>
      <c r="L395" s="34" t="str">
        <f t="shared" si="55"/>
        <v/>
      </c>
    </row>
    <row r="396" spans="1:12" x14ac:dyDescent="0.25">
      <c r="A396" s="34">
        <f>Navlight!A396</f>
        <v>0</v>
      </c>
      <c r="B396" s="34">
        <f>Navlight!B396</f>
        <v>0</v>
      </c>
      <c r="C396" s="34">
        <f>Navlight!C396</f>
        <v>0</v>
      </c>
      <c r="D396" s="34">
        <f>Navlight!D396</f>
        <v>0</v>
      </c>
      <c r="E396" s="34" t="str">
        <f t="shared" si="48"/>
        <v/>
      </c>
      <c r="F396" s="34" t="str">
        <f t="shared" si="49"/>
        <v>, 0</v>
      </c>
      <c r="G396" s="34" t="str">
        <f t="shared" si="50"/>
        <v>, 0, 0</v>
      </c>
      <c r="H396" s="34" t="str">
        <f t="shared" si="51"/>
        <v>, 0, 0, 0</v>
      </c>
      <c r="I396" s="34" t="str">
        <f t="shared" si="52"/>
        <v>, 0, 0, 0, 0</v>
      </c>
      <c r="J396" s="34" t="str">
        <f t="shared" si="53"/>
        <v/>
      </c>
      <c r="K396" s="34" t="str">
        <f t="shared" si="54"/>
        <v/>
      </c>
      <c r="L396" s="34" t="str">
        <f t="shared" si="55"/>
        <v/>
      </c>
    </row>
    <row r="397" spans="1:12" x14ac:dyDescent="0.25">
      <c r="A397" s="34">
        <f>Navlight!A397</f>
        <v>0</v>
      </c>
      <c r="B397" s="34">
        <f>Navlight!B397</f>
        <v>0</v>
      </c>
      <c r="C397" s="34">
        <f>Navlight!C397</f>
        <v>0</v>
      </c>
      <c r="D397" s="34">
        <f>Navlight!D397</f>
        <v>0</v>
      </c>
      <c r="E397" s="34" t="str">
        <f t="shared" si="48"/>
        <v/>
      </c>
      <c r="F397" s="34" t="str">
        <f t="shared" si="49"/>
        <v>, 0</v>
      </c>
      <c r="G397" s="34" t="str">
        <f t="shared" si="50"/>
        <v>, 0, 0</v>
      </c>
      <c r="H397" s="34" t="str">
        <f t="shared" si="51"/>
        <v>, 0, 0, 0</v>
      </c>
      <c r="I397" s="34" t="str">
        <f t="shared" si="52"/>
        <v>, 0, 0, 0, 0</v>
      </c>
      <c r="J397" s="34" t="str">
        <f t="shared" si="53"/>
        <v/>
      </c>
      <c r="K397" s="34" t="str">
        <f t="shared" si="54"/>
        <v/>
      </c>
      <c r="L397" s="34" t="str">
        <f t="shared" si="55"/>
        <v/>
      </c>
    </row>
    <row r="398" spans="1:12" x14ac:dyDescent="0.25">
      <c r="A398" s="34">
        <f>Navlight!A398</f>
        <v>0</v>
      </c>
      <c r="B398" s="34">
        <f>Navlight!B398</f>
        <v>0</v>
      </c>
      <c r="C398" s="34">
        <f>Navlight!C398</f>
        <v>0</v>
      </c>
      <c r="D398" s="34">
        <f>Navlight!D398</f>
        <v>0</v>
      </c>
      <c r="E398" s="34" t="str">
        <f t="shared" si="48"/>
        <v/>
      </c>
      <c r="F398" s="34" t="str">
        <f t="shared" si="49"/>
        <v>, 0</v>
      </c>
      <c r="G398" s="34" t="str">
        <f t="shared" si="50"/>
        <v>, 0, 0</v>
      </c>
      <c r="H398" s="34" t="str">
        <f t="shared" si="51"/>
        <v>, 0, 0, 0</v>
      </c>
      <c r="I398" s="34" t="str">
        <f t="shared" si="52"/>
        <v>, 0, 0, 0, 0</v>
      </c>
      <c r="J398" s="34" t="str">
        <f t="shared" si="53"/>
        <v/>
      </c>
      <c r="K398" s="34" t="str">
        <f t="shared" si="54"/>
        <v/>
      </c>
      <c r="L398" s="34" t="str">
        <f t="shared" si="55"/>
        <v/>
      </c>
    </row>
    <row r="399" spans="1:12" x14ac:dyDescent="0.25">
      <c r="A399" s="34">
        <f>Navlight!A399</f>
        <v>0</v>
      </c>
      <c r="B399" s="34">
        <f>Navlight!B399</f>
        <v>0</v>
      </c>
      <c r="C399" s="34">
        <f>Navlight!C399</f>
        <v>0</v>
      </c>
      <c r="D399" s="34">
        <f>Navlight!D399</f>
        <v>0</v>
      </c>
      <c r="E399" s="34" t="str">
        <f t="shared" si="48"/>
        <v/>
      </c>
      <c r="F399" s="34" t="str">
        <f t="shared" si="49"/>
        <v>, 0</v>
      </c>
      <c r="G399" s="34" t="str">
        <f t="shared" si="50"/>
        <v>, 0, 0</v>
      </c>
      <c r="H399" s="34" t="str">
        <f t="shared" si="51"/>
        <v>, 0, 0, 0</v>
      </c>
      <c r="I399" s="34" t="str">
        <f t="shared" si="52"/>
        <v>, 0, 0, 0, 0</v>
      </c>
      <c r="J399" s="34" t="str">
        <f t="shared" si="53"/>
        <v/>
      </c>
      <c r="K399" s="34" t="str">
        <f t="shared" si="54"/>
        <v/>
      </c>
      <c r="L399" s="34" t="str">
        <f t="shared" si="55"/>
        <v/>
      </c>
    </row>
    <row r="400" spans="1:12" x14ac:dyDescent="0.25">
      <c r="A400" s="34">
        <f>Navlight!A400</f>
        <v>0</v>
      </c>
      <c r="B400" s="34">
        <f>Navlight!B400</f>
        <v>0</v>
      </c>
      <c r="C400" s="34">
        <f>Navlight!C400</f>
        <v>0</v>
      </c>
      <c r="D400" s="34">
        <f>Navlight!D400</f>
        <v>0</v>
      </c>
      <c r="E400" s="34" t="str">
        <f t="shared" si="48"/>
        <v/>
      </c>
      <c r="F400" s="34" t="str">
        <f t="shared" si="49"/>
        <v>, 0</v>
      </c>
      <c r="G400" s="34" t="str">
        <f t="shared" si="50"/>
        <v>, 0, 0</v>
      </c>
      <c r="H400" s="34" t="str">
        <f t="shared" si="51"/>
        <v>, 0, 0, 0</v>
      </c>
      <c r="I400" s="34" t="str">
        <f t="shared" si="52"/>
        <v>, 0, 0, 0, 0</v>
      </c>
      <c r="J400" s="34" t="str">
        <f t="shared" si="53"/>
        <v/>
      </c>
      <c r="K400" s="34" t="str">
        <f t="shared" si="54"/>
        <v/>
      </c>
      <c r="L400" s="34" t="str">
        <f t="shared" si="55"/>
        <v/>
      </c>
    </row>
    <row r="401" spans="1:12" x14ac:dyDescent="0.25">
      <c r="A401" s="34">
        <f>Navlight!A401</f>
        <v>0</v>
      </c>
      <c r="B401" s="34">
        <f>Navlight!B401</f>
        <v>0</v>
      </c>
      <c r="C401" s="34">
        <f>Navlight!C401</f>
        <v>0</v>
      </c>
      <c r="D401" s="34">
        <f>Navlight!D401</f>
        <v>0</v>
      </c>
      <c r="E401" s="34" t="str">
        <f t="shared" si="48"/>
        <v/>
      </c>
      <c r="F401" s="34" t="str">
        <f t="shared" si="49"/>
        <v>, 0</v>
      </c>
      <c r="G401" s="34" t="str">
        <f t="shared" si="50"/>
        <v>, 0, 0</v>
      </c>
      <c r="H401" s="34" t="str">
        <f t="shared" si="51"/>
        <v>, 0, 0, 0</v>
      </c>
      <c r="I401" s="34" t="str">
        <f t="shared" si="52"/>
        <v>, 0, 0, 0, 0</v>
      </c>
      <c r="J401" s="34" t="str">
        <f t="shared" si="53"/>
        <v/>
      </c>
      <c r="K401" s="34" t="str">
        <f t="shared" si="54"/>
        <v/>
      </c>
      <c r="L401" s="34" t="str">
        <f t="shared" si="55"/>
        <v/>
      </c>
    </row>
    <row r="402" spans="1:12" x14ac:dyDescent="0.25">
      <c r="A402" s="34">
        <f>Navlight!A402</f>
        <v>0</v>
      </c>
      <c r="B402" s="34">
        <f>Navlight!B402</f>
        <v>0</v>
      </c>
      <c r="C402" s="34">
        <f>Navlight!C402</f>
        <v>0</v>
      </c>
      <c r="D402" s="34">
        <f>Navlight!D402</f>
        <v>0</v>
      </c>
      <c r="E402" s="34" t="str">
        <f t="shared" si="48"/>
        <v/>
      </c>
      <c r="F402" s="34" t="str">
        <f t="shared" si="49"/>
        <v>, 0</v>
      </c>
      <c r="G402" s="34" t="str">
        <f t="shared" si="50"/>
        <v>, 0, 0</v>
      </c>
      <c r="H402" s="34" t="str">
        <f t="shared" si="51"/>
        <v>, 0, 0, 0</v>
      </c>
      <c r="I402" s="34" t="str">
        <f t="shared" si="52"/>
        <v>, 0, 0, 0, 0</v>
      </c>
      <c r="J402" s="34" t="str">
        <f t="shared" si="53"/>
        <v/>
      </c>
      <c r="K402" s="34" t="str">
        <f t="shared" si="54"/>
        <v/>
      </c>
      <c r="L402" s="34" t="str">
        <f t="shared" si="55"/>
        <v/>
      </c>
    </row>
    <row r="403" spans="1:12" x14ac:dyDescent="0.25">
      <c r="A403" s="34">
        <f>Navlight!A403</f>
        <v>0</v>
      </c>
      <c r="B403" s="34">
        <f>Navlight!B403</f>
        <v>0</v>
      </c>
      <c r="C403" s="34">
        <f>Navlight!C403</f>
        <v>0</v>
      </c>
      <c r="D403" s="34">
        <f>Navlight!D403</f>
        <v>0</v>
      </c>
      <c r="E403" s="34" t="str">
        <f t="shared" si="48"/>
        <v/>
      </c>
      <c r="F403" s="34" t="str">
        <f t="shared" si="49"/>
        <v>, 0</v>
      </c>
      <c r="G403" s="34" t="str">
        <f t="shared" si="50"/>
        <v>, 0, 0</v>
      </c>
      <c r="H403" s="34" t="str">
        <f t="shared" si="51"/>
        <v>, 0, 0, 0</v>
      </c>
      <c r="I403" s="34" t="str">
        <f t="shared" si="52"/>
        <v>, 0, 0, 0, 0</v>
      </c>
      <c r="J403" s="34" t="str">
        <f t="shared" si="53"/>
        <v/>
      </c>
      <c r="K403" s="34" t="str">
        <f t="shared" si="54"/>
        <v/>
      </c>
      <c r="L403" s="34" t="str">
        <f t="shared" si="55"/>
        <v/>
      </c>
    </row>
    <row r="404" spans="1:12" x14ac:dyDescent="0.25">
      <c r="A404" s="34">
        <f>Navlight!A404</f>
        <v>0</v>
      </c>
      <c r="B404" s="34">
        <f>Navlight!B404</f>
        <v>0</v>
      </c>
      <c r="C404" s="34">
        <f>Navlight!C404</f>
        <v>0</v>
      </c>
      <c r="D404" s="34">
        <f>Navlight!D404</f>
        <v>0</v>
      </c>
      <c r="E404" s="34" t="str">
        <f t="shared" si="48"/>
        <v/>
      </c>
      <c r="F404" s="34" t="str">
        <f t="shared" si="49"/>
        <v>, 0</v>
      </c>
      <c r="G404" s="34" t="str">
        <f t="shared" si="50"/>
        <v>, 0, 0</v>
      </c>
      <c r="H404" s="34" t="str">
        <f t="shared" si="51"/>
        <v>, 0, 0, 0</v>
      </c>
      <c r="I404" s="34" t="str">
        <f t="shared" si="52"/>
        <v>, 0, 0, 0, 0</v>
      </c>
      <c r="J404" s="34" t="str">
        <f t="shared" si="53"/>
        <v/>
      </c>
      <c r="K404" s="34" t="str">
        <f t="shared" si="54"/>
        <v/>
      </c>
      <c r="L404" s="34" t="str">
        <f t="shared" si="55"/>
        <v/>
      </c>
    </row>
    <row r="405" spans="1:12" x14ac:dyDescent="0.25">
      <c r="A405" s="34">
        <f>Navlight!A405</f>
        <v>0</v>
      </c>
      <c r="B405" s="34">
        <f>Navlight!B405</f>
        <v>0</v>
      </c>
      <c r="C405" s="34">
        <f>Navlight!C405</f>
        <v>0</v>
      </c>
      <c r="D405" s="34">
        <f>Navlight!D405</f>
        <v>0</v>
      </c>
      <c r="E405" s="34" t="str">
        <f t="shared" si="48"/>
        <v/>
      </c>
      <c r="F405" s="34" t="str">
        <f t="shared" si="49"/>
        <v>, 0</v>
      </c>
      <c r="G405" s="34" t="str">
        <f t="shared" si="50"/>
        <v>, 0, 0</v>
      </c>
      <c r="H405" s="34" t="str">
        <f t="shared" si="51"/>
        <v>, 0, 0, 0</v>
      </c>
      <c r="I405" s="34" t="str">
        <f t="shared" si="52"/>
        <v>, 0, 0, 0, 0</v>
      </c>
      <c r="J405" s="34" t="str">
        <f t="shared" si="53"/>
        <v/>
      </c>
      <c r="K405" s="34" t="str">
        <f t="shared" si="54"/>
        <v/>
      </c>
      <c r="L405" s="34" t="str">
        <f t="shared" si="55"/>
        <v/>
      </c>
    </row>
    <row r="406" spans="1:12" x14ac:dyDescent="0.25">
      <c r="A406" s="34">
        <f>Navlight!A406</f>
        <v>0</v>
      </c>
      <c r="B406" s="34">
        <f>Navlight!B406</f>
        <v>0</v>
      </c>
      <c r="C406" s="34">
        <f>Navlight!C406</f>
        <v>0</v>
      </c>
      <c r="D406" s="34">
        <f>Navlight!D406</f>
        <v>0</v>
      </c>
      <c r="E406" s="34" t="str">
        <f t="shared" si="48"/>
        <v/>
      </c>
      <c r="F406" s="34" t="str">
        <f t="shared" si="49"/>
        <v>, 0</v>
      </c>
      <c r="G406" s="34" t="str">
        <f t="shared" si="50"/>
        <v>, 0, 0</v>
      </c>
      <c r="H406" s="34" t="str">
        <f t="shared" si="51"/>
        <v>, 0, 0, 0</v>
      </c>
      <c r="I406" s="34" t="str">
        <f t="shared" si="52"/>
        <v>, 0, 0, 0, 0</v>
      </c>
      <c r="J406" s="34" t="str">
        <f t="shared" si="53"/>
        <v/>
      </c>
      <c r="K406" s="34" t="str">
        <f t="shared" si="54"/>
        <v/>
      </c>
      <c r="L406" s="34" t="str">
        <f t="shared" si="55"/>
        <v/>
      </c>
    </row>
    <row r="407" spans="1:12" x14ac:dyDescent="0.25">
      <c r="A407" s="34">
        <f>Navlight!A407</f>
        <v>0</v>
      </c>
      <c r="B407" s="34">
        <f>Navlight!B407</f>
        <v>0</v>
      </c>
      <c r="C407" s="34">
        <f>Navlight!C407</f>
        <v>0</v>
      </c>
      <c r="D407" s="34">
        <f>Navlight!D407</f>
        <v>0</v>
      </c>
      <c r="E407" s="34" t="str">
        <f t="shared" si="48"/>
        <v/>
      </c>
      <c r="F407" s="34" t="str">
        <f t="shared" si="49"/>
        <v>, 0</v>
      </c>
      <c r="G407" s="34" t="str">
        <f t="shared" si="50"/>
        <v>, 0, 0</v>
      </c>
      <c r="H407" s="34" t="str">
        <f t="shared" si="51"/>
        <v>, 0, 0, 0</v>
      </c>
      <c r="I407" s="34" t="str">
        <f t="shared" si="52"/>
        <v>, 0, 0, 0, 0</v>
      </c>
      <c r="J407" s="34" t="str">
        <f t="shared" si="53"/>
        <v/>
      </c>
      <c r="K407" s="34" t="str">
        <f t="shared" si="54"/>
        <v/>
      </c>
      <c r="L407" s="34" t="str">
        <f t="shared" si="55"/>
        <v/>
      </c>
    </row>
    <row r="408" spans="1:12" x14ac:dyDescent="0.25">
      <c r="A408" s="34">
        <f>Navlight!A408</f>
        <v>0</v>
      </c>
      <c r="B408" s="34">
        <f>Navlight!B408</f>
        <v>0</v>
      </c>
      <c r="C408" s="34">
        <f>Navlight!C408</f>
        <v>0</v>
      </c>
      <c r="D408" s="34">
        <f>Navlight!D408</f>
        <v>0</v>
      </c>
      <c r="E408" s="34" t="str">
        <f t="shared" si="48"/>
        <v/>
      </c>
      <c r="F408" s="34" t="str">
        <f t="shared" si="49"/>
        <v>, 0</v>
      </c>
      <c r="G408" s="34" t="str">
        <f t="shared" si="50"/>
        <v>, 0, 0</v>
      </c>
      <c r="H408" s="34" t="str">
        <f t="shared" si="51"/>
        <v>, 0, 0, 0</v>
      </c>
      <c r="I408" s="34" t="str">
        <f t="shared" si="52"/>
        <v>, 0, 0, 0, 0</v>
      </c>
      <c r="J408" s="34" t="str">
        <f t="shared" si="53"/>
        <v/>
      </c>
      <c r="K408" s="34" t="str">
        <f t="shared" si="54"/>
        <v/>
      </c>
      <c r="L408" s="34" t="str">
        <f t="shared" si="55"/>
        <v/>
      </c>
    </row>
    <row r="409" spans="1:12" x14ac:dyDescent="0.25">
      <c r="A409" s="34">
        <f>Navlight!A409</f>
        <v>0</v>
      </c>
      <c r="B409" s="34">
        <f>Navlight!B409</f>
        <v>0</v>
      </c>
      <c r="C409" s="34">
        <f>Navlight!C409</f>
        <v>0</v>
      </c>
      <c r="D409" s="34">
        <f>Navlight!D409</f>
        <v>0</v>
      </c>
      <c r="E409" s="34" t="str">
        <f t="shared" si="48"/>
        <v/>
      </c>
      <c r="F409" s="34" t="str">
        <f t="shared" si="49"/>
        <v>, 0</v>
      </c>
      <c r="G409" s="34" t="str">
        <f t="shared" si="50"/>
        <v>, 0, 0</v>
      </c>
      <c r="H409" s="34" t="str">
        <f t="shared" si="51"/>
        <v>, 0, 0, 0</v>
      </c>
      <c r="I409" s="34" t="str">
        <f t="shared" si="52"/>
        <v>, 0, 0, 0, 0</v>
      </c>
      <c r="J409" s="34" t="str">
        <f t="shared" si="53"/>
        <v/>
      </c>
      <c r="K409" s="34" t="str">
        <f t="shared" si="54"/>
        <v/>
      </c>
      <c r="L409" s="34" t="str">
        <f t="shared" si="55"/>
        <v/>
      </c>
    </row>
    <row r="410" spans="1:12" x14ac:dyDescent="0.25">
      <c r="A410" s="34">
        <f>Navlight!A410</f>
        <v>0</v>
      </c>
      <c r="B410" s="34">
        <f>Navlight!B410</f>
        <v>0</v>
      </c>
      <c r="C410" s="34">
        <f>Navlight!C410</f>
        <v>0</v>
      </c>
      <c r="D410" s="34">
        <f>Navlight!D410</f>
        <v>0</v>
      </c>
      <c r="E410" s="34" t="str">
        <f t="shared" si="48"/>
        <v/>
      </c>
      <c r="F410" s="34" t="str">
        <f t="shared" si="49"/>
        <v>, 0</v>
      </c>
      <c r="G410" s="34" t="str">
        <f t="shared" si="50"/>
        <v>, 0, 0</v>
      </c>
      <c r="H410" s="34" t="str">
        <f t="shared" si="51"/>
        <v>, 0, 0, 0</v>
      </c>
      <c r="I410" s="34" t="str">
        <f t="shared" si="52"/>
        <v>, 0, 0, 0, 0</v>
      </c>
      <c r="J410" s="34" t="str">
        <f t="shared" si="53"/>
        <v/>
      </c>
      <c r="K410" s="34" t="str">
        <f t="shared" si="54"/>
        <v/>
      </c>
      <c r="L410" s="34" t="str">
        <f t="shared" si="55"/>
        <v/>
      </c>
    </row>
    <row r="411" spans="1:12" x14ac:dyDescent="0.25">
      <c r="A411" s="34">
        <f>Navlight!A411</f>
        <v>0</v>
      </c>
      <c r="B411" s="34">
        <f>Navlight!B411</f>
        <v>0</v>
      </c>
      <c r="C411" s="34">
        <f>Navlight!C411</f>
        <v>0</v>
      </c>
      <c r="D411" s="34">
        <f>Navlight!D411</f>
        <v>0</v>
      </c>
      <c r="E411" s="34" t="str">
        <f t="shared" si="48"/>
        <v/>
      </c>
      <c r="F411" s="34" t="str">
        <f t="shared" si="49"/>
        <v>, 0</v>
      </c>
      <c r="G411" s="34" t="str">
        <f t="shared" si="50"/>
        <v>, 0, 0</v>
      </c>
      <c r="H411" s="34" t="str">
        <f t="shared" si="51"/>
        <v>, 0, 0, 0</v>
      </c>
      <c r="I411" s="34" t="str">
        <f t="shared" si="52"/>
        <v>, 0, 0, 0, 0</v>
      </c>
      <c r="J411" s="34" t="str">
        <f t="shared" si="53"/>
        <v/>
      </c>
      <c r="K411" s="34" t="str">
        <f t="shared" si="54"/>
        <v/>
      </c>
      <c r="L411" s="34" t="str">
        <f t="shared" si="55"/>
        <v/>
      </c>
    </row>
    <row r="412" spans="1:12" x14ac:dyDescent="0.25">
      <c r="A412" s="34">
        <f>Navlight!A412</f>
        <v>0</v>
      </c>
      <c r="B412" s="34">
        <f>Navlight!B412</f>
        <v>0</v>
      </c>
      <c r="C412" s="34">
        <f>Navlight!C412</f>
        <v>0</v>
      </c>
      <c r="D412" s="34">
        <f>Navlight!D412</f>
        <v>0</v>
      </c>
      <c r="E412" s="34" t="str">
        <f t="shared" si="48"/>
        <v/>
      </c>
      <c r="F412" s="34" t="str">
        <f t="shared" si="49"/>
        <v>, 0</v>
      </c>
      <c r="G412" s="34" t="str">
        <f t="shared" si="50"/>
        <v>, 0, 0</v>
      </c>
      <c r="H412" s="34" t="str">
        <f t="shared" si="51"/>
        <v>, 0, 0, 0</v>
      </c>
      <c r="I412" s="34" t="str">
        <f t="shared" si="52"/>
        <v>, 0, 0, 0, 0</v>
      </c>
      <c r="J412" s="34" t="str">
        <f t="shared" si="53"/>
        <v/>
      </c>
      <c r="K412" s="34" t="str">
        <f t="shared" si="54"/>
        <v/>
      </c>
      <c r="L412" s="34" t="str">
        <f t="shared" si="55"/>
        <v/>
      </c>
    </row>
    <row r="413" spans="1:12" x14ac:dyDescent="0.25">
      <c r="A413" s="34">
        <f>Navlight!A413</f>
        <v>0</v>
      </c>
      <c r="B413" s="34">
        <f>Navlight!B413</f>
        <v>0</v>
      </c>
      <c r="C413" s="34">
        <f>Navlight!C413</f>
        <v>0</v>
      </c>
      <c r="D413" s="34">
        <f>Navlight!D413</f>
        <v>0</v>
      </c>
      <c r="E413" s="34" t="str">
        <f t="shared" si="48"/>
        <v/>
      </c>
      <c r="F413" s="34" t="str">
        <f t="shared" si="49"/>
        <v>, 0</v>
      </c>
      <c r="G413" s="34" t="str">
        <f t="shared" si="50"/>
        <v>, 0, 0</v>
      </c>
      <c r="H413" s="34" t="str">
        <f t="shared" si="51"/>
        <v>, 0, 0, 0</v>
      </c>
      <c r="I413" s="34" t="str">
        <f t="shared" si="52"/>
        <v>, 0, 0, 0, 0</v>
      </c>
      <c r="J413" s="34" t="str">
        <f t="shared" si="53"/>
        <v/>
      </c>
      <c r="K413" s="34" t="str">
        <f t="shared" si="54"/>
        <v/>
      </c>
      <c r="L413" s="34" t="str">
        <f t="shared" si="55"/>
        <v/>
      </c>
    </row>
    <row r="414" spans="1:12" x14ac:dyDescent="0.25">
      <c r="A414" s="34">
        <f>Navlight!A414</f>
        <v>0</v>
      </c>
      <c r="B414" s="34">
        <f>Navlight!B414</f>
        <v>0</v>
      </c>
      <c r="C414" s="34">
        <f>Navlight!C414</f>
        <v>0</v>
      </c>
      <c r="D414" s="34">
        <f>Navlight!D414</f>
        <v>0</v>
      </c>
      <c r="E414" s="34" t="str">
        <f t="shared" si="48"/>
        <v/>
      </c>
      <c r="F414" s="34" t="str">
        <f t="shared" si="49"/>
        <v>, 0</v>
      </c>
      <c r="G414" s="34" t="str">
        <f t="shared" si="50"/>
        <v>, 0, 0</v>
      </c>
      <c r="H414" s="34" t="str">
        <f t="shared" si="51"/>
        <v>, 0, 0, 0</v>
      </c>
      <c r="I414" s="34" t="str">
        <f t="shared" si="52"/>
        <v>, 0, 0, 0, 0</v>
      </c>
      <c r="J414" s="34" t="str">
        <f t="shared" si="53"/>
        <v/>
      </c>
      <c r="K414" s="34" t="str">
        <f t="shared" si="54"/>
        <v/>
      </c>
      <c r="L414" s="34" t="str">
        <f t="shared" si="55"/>
        <v/>
      </c>
    </row>
    <row r="415" spans="1:12" x14ac:dyDescent="0.25">
      <c r="A415" s="34">
        <f>Navlight!A415</f>
        <v>0</v>
      </c>
      <c r="B415" s="34">
        <f>Navlight!B415</f>
        <v>0</v>
      </c>
      <c r="C415" s="34">
        <f>Navlight!C415</f>
        <v>0</v>
      </c>
      <c r="D415" s="34">
        <f>Navlight!D415</f>
        <v>0</v>
      </c>
      <c r="E415" s="34" t="str">
        <f t="shared" si="48"/>
        <v/>
      </c>
      <c r="F415" s="34" t="str">
        <f t="shared" si="49"/>
        <v>, 0</v>
      </c>
      <c r="G415" s="34" t="str">
        <f t="shared" si="50"/>
        <v>, 0, 0</v>
      </c>
      <c r="H415" s="34" t="str">
        <f t="shared" si="51"/>
        <v>, 0, 0, 0</v>
      </c>
      <c r="I415" s="34" t="str">
        <f t="shared" si="52"/>
        <v>, 0, 0, 0, 0</v>
      </c>
      <c r="J415" s="34" t="str">
        <f t="shared" si="53"/>
        <v/>
      </c>
      <c r="K415" s="34" t="str">
        <f t="shared" si="54"/>
        <v/>
      </c>
      <c r="L415" s="34" t="str">
        <f t="shared" si="55"/>
        <v/>
      </c>
    </row>
    <row r="416" spans="1:12" x14ac:dyDescent="0.25">
      <c r="A416" s="34">
        <f>Navlight!A416</f>
        <v>0</v>
      </c>
      <c r="B416" s="34">
        <f>Navlight!B416</f>
        <v>0</v>
      </c>
      <c r="C416" s="34">
        <f>Navlight!C416</f>
        <v>0</v>
      </c>
      <c r="D416" s="34">
        <f>Navlight!D416</f>
        <v>0</v>
      </c>
      <c r="E416" s="34" t="str">
        <f t="shared" si="48"/>
        <v/>
      </c>
      <c r="F416" s="34" t="str">
        <f t="shared" si="49"/>
        <v>, 0</v>
      </c>
      <c r="G416" s="34" t="str">
        <f t="shared" si="50"/>
        <v>, 0, 0</v>
      </c>
      <c r="H416" s="34" t="str">
        <f t="shared" si="51"/>
        <v>, 0, 0, 0</v>
      </c>
      <c r="I416" s="34" t="str">
        <f t="shared" si="52"/>
        <v>, 0, 0, 0, 0</v>
      </c>
      <c r="J416" s="34" t="str">
        <f t="shared" si="53"/>
        <v/>
      </c>
      <c r="K416" s="34" t="str">
        <f t="shared" si="54"/>
        <v/>
      </c>
      <c r="L416" s="34" t="str">
        <f t="shared" si="55"/>
        <v/>
      </c>
    </row>
    <row r="417" spans="1:12" x14ac:dyDescent="0.25">
      <c r="A417" s="34">
        <f>Navlight!A417</f>
        <v>0</v>
      </c>
      <c r="B417" s="34">
        <f>Navlight!B417</f>
        <v>0</v>
      </c>
      <c r="C417" s="34">
        <f>Navlight!C417</f>
        <v>0</v>
      </c>
      <c r="D417" s="34">
        <f>Navlight!D417</f>
        <v>0</v>
      </c>
      <c r="E417" s="34" t="str">
        <f t="shared" si="48"/>
        <v/>
      </c>
      <c r="F417" s="34" t="str">
        <f t="shared" si="49"/>
        <v>, 0</v>
      </c>
      <c r="G417" s="34" t="str">
        <f t="shared" si="50"/>
        <v>, 0, 0</v>
      </c>
      <c r="H417" s="34" t="str">
        <f t="shared" si="51"/>
        <v>, 0, 0, 0</v>
      </c>
      <c r="I417" s="34" t="str">
        <f t="shared" si="52"/>
        <v>, 0, 0, 0, 0</v>
      </c>
      <c r="J417" s="34" t="str">
        <f t="shared" si="53"/>
        <v/>
      </c>
      <c r="K417" s="34" t="str">
        <f t="shared" si="54"/>
        <v/>
      </c>
      <c r="L417" s="34" t="str">
        <f t="shared" si="55"/>
        <v/>
      </c>
    </row>
    <row r="418" spans="1:12" x14ac:dyDescent="0.25">
      <c r="A418" s="34">
        <f>Navlight!A418</f>
        <v>0</v>
      </c>
      <c r="B418" s="34">
        <f>Navlight!B418</f>
        <v>0</v>
      </c>
      <c r="C418" s="34">
        <f>Navlight!C418</f>
        <v>0</v>
      </c>
      <c r="D418" s="34">
        <f>Navlight!D418</f>
        <v>0</v>
      </c>
      <c r="E418" s="34" t="str">
        <f t="shared" si="48"/>
        <v/>
      </c>
      <c r="F418" s="34" t="str">
        <f t="shared" si="49"/>
        <v>, 0</v>
      </c>
      <c r="G418" s="34" t="str">
        <f t="shared" si="50"/>
        <v>, 0, 0</v>
      </c>
      <c r="H418" s="34" t="str">
        <f t="shared" si="51"/>
        <v>, 0, 0, 0</v>
      </c>
      <c r="I418" s="34" t="str">
        <f t="shared" si="52"/>
        <v>, 0, 0, 0, 0</v>
      </c>
      <c r="J418" s="34" t="str">
        <f t="shared" si="53"/>
        <v/>
      </c>
      <c r="K418" s="34" t="str">
        <f t="shared" si="54"/>
        <v/>
      </c>
      <c r="L418" s="34" t="str">
        <f t="shared" si="55"/>
        <v/>
      </c>
    </row>
    <row r="419" spans="1:12" x14ac:dyDescent="0.25">
      <c r="A419" s="34">
        <f>Navlight!A419</f>
        <v>0</v>
      </c>
      <c r="B419" s="34">
        <f>Navlight!B419</f>
        <v>0</v>
      </c>
      <c r="C419" s="34">
        <f>Navlight!C419</f>
        <v>0</v>
      </c>
      <c r="D419" s="34">
        <f>Navlight!D419</f>
        <v>0</v>
      </c>
      <c r="E419" s="34" t="str">
        <f t="shared" si="48"/>
        <v/>
      </c>
      <c r="F419" s="34" t="str">
        <f t="shared" si="49"/>
        <v>, 0</v>
      </c>
      <c r="G419" s="34" t="str">
        <f t="shared" si="50"/>
        <v>, 0, 0</v>
      </c>
      <c r="H419" s="34" t="str">
        <f t="shared" si="51"/>
        <v>, 0, 0, 0</v>
      </c>
      <c r="I419" s="34" t="str">
        <f t="shared" si="52"/>
        <v>, 0, 0, 0, 0</v>
      </c>
      <c r="J419" s="34" t="str">
        <f t="shared" si="53"/>
        <v/>
      </c>
      <c r="K419" s="34" t="str">
        <f t="shared" si="54"/>
        <v/>
      </c>
      <c r="L419" s="34" t="str">
        <f t="shared" si="55"/>
        <v/>
      </c>
    </row>
    <row r="420" spans="1:12" x14ac:dyDescent="0.25">
      <c r="A420" s="34">
        <f>Navlight!A420</f>
        <v>0</v>
      </c>
      <c r="B420" s="34">
        <f>Navlight!B420</f>
        <v>0</v>
      </c>
      <c r="C420" s="34">
        <f>Navlight!C420</f>
        <v>0</v>
      </c>
      <c r="D420" s="34">
        <f>Navlight!D420</f>
        <v>0</v>
      </c>
      <c r="E420" s="34" t="str">
        <f t="shared" si="48"/>
        <v/>
      </c>
      <c r="F420" s="34" t="str">
        <f t="shared" si="49"/>
        <v>, 0</v>
      </c>
      <c r="G420" s="34" t="str">
        <f t="shared" si="50"/>
        <v>, 0, 0</v>
      </c>
      <c r="H420" s="34" t="str">
        <f t="shared" si="51"/>
        <v>, 0, 0, 0</v>
      </c>
      <c r="I420" s="34" t="str">
        <f t="shared" si="52"/>
        <v>, 0, 0, 0, 0</v>
      </c>
      <c r="J420" s="34" t="str">
        <f t="shared" si="53"/>
        <v/>
      </c>
      <c r="K420" s="34" t="str">
        <f t="shared" si="54"/>
        <v/>
      </c>
      <c r="L420" s="34" t="str">
        <f t="shared" si="55"/>
        <v/>
      </c>
    </row>
    <row r="421" spans="1:12" x14ac:dyDescent="0.25">
      <c r="A421" s="34">
        <f>Navlight!A421</f>
        <v>0</v>
      </c>
      <c r="B421" s="34">
        <f>Navlight!B421</f>
        <v>0</v>
      </c>
      <c r="C421" s="34">
        <f>Navlight!C421</f>
        <v>0</v>
      </c>
      <c r="D421" s="34">
        <f>Navlight!D421</f>
        <v>0</v>
      </c>
      <c r="E421" s="34" t="str">
        <f t="shared" si="48"/>
        <v/>
      </c>
      <c r="F421" s="34" t="str">
        <f t="shared" si="49"/>
        <v>, 0</v>
      </c>
      <c r="G421" s="34" t="str">
        <f t="shared" si="50"/>
        <v>, 0, 0</v>
      </c>
      <c r="H421" s="34" t="str">
        <f t="shared" si="51"/>
        <v>, 0, 0, 0</v>
      </c>
      <c r="I421" s="34" t="str">
        <f t="shared" si="52"/>
        <v>, 0, 0, 0, 0</v>
      </c>
      <c r="J421" s="34" t="str">
        <f t="shared" si="53"/>
        <v/>
      </c>
      <c r="K421" s="34" t="str">
        <f t="shared" si="54"/>
        <v/>
      </c>
      <c r="L421" s="34" t="str">
        <f t="shared" si="55"/>
        <v/>
      </c>
    </row>
    <row r="422" spans="1:12" x14ac:dyDescent="0.25">
      <c r="A422" s="34">
        <f>Navlight!A422</f>
        <v>0</v>
      </c>
      <c r="B422" s="34">
        <f>Navlight!B422</f>
        <v>0</v>
      </c>
      <c r="C422" s="34">
        <f>Navlight!C422</f>
        <v>0</v>
      </c>
      <c r="D422" s="34">
        <f>Navlight!D422</f>
        <v>0</v>
      </c>
      <c r="E422" s="34" t="str">
        <f t="shared" si="48"/>
        <v/>
      </c>
      <c r="F422" s="34" t="str">
        <f t="shared" si="49"/>
        <v>, 0</v>
      </c>
      <c r="G422" s="34" t="str">
        <f t="shared" si="50"/>
        <v>, 0, 0</v>
      </c>
      <c r="H422" s="34" t="str">
        <f t="shared" si="51"/>
        <v>, 0, 0, 0</v>
      </c>
      <c r="I422" s="34" t="str">
        <f t="shared" si="52"/>
        <v>, 0, 0, 0, 0</v>
      </c>
      <c r="J422" s="34" t="str">
        <f t="shared" si="53"/>
        <v/>
      </c>
      <c r="K422" s="34" t="str">
        <f t="shared" si="54"/>
        <v/>
      </c>
      <c r="L422" s="34" t="str">
        <f t="shared" si="55"/>
        <v/>
      </c>
    </row>
    <row r="423" spans="1:12" x14ac:dyDescent="0.25">
      <c r="A423" s="34">
        <f>Navlight!A423</f>
        <v>0</v>
      </c>
      <c r="B423" s="34">
        <f>Navlight!B423</f>
        <v>0</v>
      </c>
      <c r="C423" s="34">
        <f>Navlight!C423</f>
        <v>0</v>
      </c>
      <c r="D423" s="34">
        <f>Navlight!D423</f>
        <v>0</v>
      </c>
      <c r="E423" s="34" t="str">
        <f t="shared" si="48"/>
        <v/>
      </c>
      <c r="F423" s="34" t="str">
        <f t="shared" si="49"/>
        <v>, 0</v>
      </c>
      <c r="G423" s="34" t="str">
        <f t="shared" si="50"/>
        <v>, 0, 0</v>
      </c>
      <c r="H423" s="34" t="str">
        <f t="shared" si="51"/>
        <v>, 0, 0, 0</v>
      </c>
      <c r="I423" s="34" t="str">
        <f t="shared" si="52"/>
        <v>, 0, 0, 0, 0</v>
      </c>
      <c r="J423" s="34" t="str">
        <f t="shared" si="53"/>
        <v/>
      </c>
      <c r="K423" s="34" t="str">
        <f t="shared" si="54"/>
        <v/>
      </c>
      <c r="L423" s="34" t="str">
        <f t="shared" si="55"/>
        <v/>
      </c>
    </row>
    <row r="424" spans="1:12" x14ac:dyDescent="0.25">
      <c r="A424" s="34">
        <f>Navlight!A424</f>
        <v>0</v>
      </c>
      <c r="B424" s="34">
        <f>Navlight!B424</f>
        <v>0</v>
      </c>
      <c r="C424" s="34">
        <f>Navlight!C424</f>
        <v>0</v>
      </c>
      <c r="D424" s="34">
        <f>Navlight!D424</f>
        <v>0</v>
      </c>
      <c r="E424" s="34" t="str">
        <f t="shared" si="48"/>
        <v/>
      </c>
      <c r="F424" s="34" t="str">
        <f t="shared" si="49"/>
        <v>, 0</v>
      </c>
      <c r="G424" s="34" t="str">
        <f t="shared" si="50"/>
        <v>, 0, 0</v>
      </c>
      <c r="H424" s="34" t="str">
        <f t="shared" si="51"/>
        <v>, 0, 0, 0</v>
      </c>
      <c r="I424" s="34" t="str">
        <f t="shared" si="52"/>
        <v>, 0, 0, 0, 0</v>
      </c>
      <c r="J424" s="34" t="str">
        <f t="shared" si="53"/>
        <v/>
      </c>
      <c r="K424" s="34" t="str">
        <f t="shared" si="54"/>
        <v/>
      </c>
      <c r="L424" s="34" t="str">
        <f t="shared" si="55"/>
        <v/>
      </c>
    </row>
    <row r="425" spans="1:12" x14ac:dyDescent="0.25">
      <c r="A425" s="34">
        <f>Navlight!A425</f>
        <v>0</v>
      </c>
      <c r="B425" s="34">
        <f>Navlight!B425</f>
        <v>0</v>
      </c>
      <c r="C425" s="34">
        <f>Navlight!C425</f>
        <v>0</v>
      </c>
      <c r="D425" s="34">
        <f>Navlight!D425</f>
        <v>0</v>
      </c>
      <c r="E425" s="34" t="str">
        <f t="shared" si="48"/>
        <v/>
      </c>
      <c r="F425" s="34" t="str">
        <f t="shared" si="49"/>
        <v>, 0</v>
      </c>
      <c r="G425" s="34" t="str">
        <f t="shared" si="50"/>
        <v>, 0, 0</v>
      </c>
      <c r="H425" s="34" t="str">
        <f t="shared" si="51"/>
        <v>, 0, 0, 0</v>
      </c>
      <c r="I425" s="34" t="str">
        <f t="shared" si="52"/>
        <v>, 0, 0, 0, 0</v>
      </c>
      <c r="J425" s="34" t="str">
        <f t="shared" si="53"/>
        <v/>
      </c>
      <c r="K425" s="34" t="str">
        <f t="shared" si="54"/>
        <v/>
      </c>
      <c r="L425" s="34" t="str">
        <f t="shared" si="55"/>
        <v/>
      </c>
    </row>
    <row r="426" spans="1:12" x14ac:dyDescent="0.25">
      <c r="A426" s="34">
        <f>Navlight!A426</f>
        <v>0</v>
      </c>
      <c r="B426" s="34">
        <f>Navlight!B426</f>
        <v>0</v>
      </c>
      <c r="C426" s="34">
        <f>Navlight!C426</f>
        <v>0</v>
      </c>
      <c r="D426" s="34">
        <f>Navlight!D426</f>
        <v>0</v>
      </c>
      <c r="E426" s="34" t="str">
        <f t="shared" si="48"/>
        <v/>
      </c>
      <c r="F426" s="34" t="str">
        <f t="shared" si="49"/>
        <v>, 0</v>
      </c>
      <c r="G426" s="34" t="str">
        <f t="shared" si="50"/>
        <v>, 0, 0</v>
      </c>
      <c r="H426" s="34" t="str">
        <f t="shared" si="51"/>
        <v>, 0, 0, 0</v>
      </c>
      <c r="I426" s="34" t="str">
        <f t="shared" si="52"/>
        <v>, 0, 0, 0, 0</v>
      </c>
      <c r="J426" s="34" t="str">
        <f t="shared" si="53"/>
        <v/>
      </c>
      <c r="K426" s="34" t="str">
        <f t="shared" si="54"/>
        <v/>
      </c>
      <c r="L426" s="34" t="str">
        <f t="shared" si="55"/>
        <v/>
      </c>
    </row>
    <row r="427" spans="1:12" x14ac:dyDescent="0.25">
      <c r="A427" s="34">
        <f>Navlight!A427</f>
        <v>0</v>
      </c>
      <c r="B427" s="34">
        <f>Navlight!B427</f>
        <v>0</v>
      </c>
      <c r="C427" s="34">
        <f>Navlight!C427</f>
        <v>0</v>
      </c>
      <c r="D427" s="34">
        <f>Navlight!D427</f>
        <v>0</v>
      </c>
      <c r="E427" s="34" t="str">
        <f t="shared" si="48"/>
        <v/>
      </c>
      <c r="F427" s="34" t="str">
        <f t="shared" si="49"/>
        <v>, 0</v>
      </c>
      <c r="G427" s="34" t="str">
        <f t="shared" si="50"/>
        <v>, 0, 0</v>
      </c>
      <c r="H427" s="34" t="str">
        <f t="shared" si="51"/>
        <v>, 0, 0, 0</v>
      </c>
      <c r="I427" s="34" t="str">
        <f t="shared" si="52"/>
        <v>, 0, 0, 0, 0</v>
      </c>
      <c r="J427" s="34" t="str">
        <f t="shared" si="53"/>
        <v/>
      </c>
      <c r="K427" s="34" t="str">
        <f t="shared" si="54"/>
        <v/>
      </c>
      <c r="L427" s="34" t="str">
        <f t="shared" si="55"/>
        <v/>
      </c>
    </row>
    <row r="428" spans="1:12" x14ac:dyDescent="0.25">
      <c r="A428" s="34">
        <f>Navlight!A428</f>
        <v>0</v>
      </c>
      <c r="B428" s="34">
        <f>Navlight!B428</f>
        <v>0</v>
      </c>
      <c r="C428" s="34">
        <f>Navlight!C428</f>
        <v>0</v>
      </c>
      <c r="D428" s="34">
        <f>Navlight!D428</f>
        <v>0</v>
      </c>
      <c r="E428" s="34" t="str">
        <f t="shared" si="48"/>
        <v/>
      </c>
      <c r="F428" s="34" t="str">
        <f t="shared" si="49"/>
        <v>, 0</v>
      </c>
      <c r="G428" s="34" t="str">
        <f t="shared" si="50"/>
        <v>, 0, 0</v>
      </c>
      <c r="H428" s="34" t="str">
        <f t="shared" si="51"/>
        <v>, 0, 0, 0</v>
      </c>
      <c r="I428" s="34" t="str">
        <f t="shared" si="52"/>
        <v>, 0, 0, 0, 0</v>
      </c>
      <c r="J428" s="34" t="str">
        <f t="shared" si="53"/>
        <v/>
      </c>
      <c r="K428" s="34" t="str">
        <f t="shared" si="54"/>
        <v/>
      </c>
      <c r="L428" s="34" t="str">
        <f t="shared" si="55"/>
        <v/>
      </c>
    </row>
    <row r="429" spans="1:12" x14ac:dyDescent="0.25">
      <c r="A429" s="34">
        <f>Navlight!A429</f>
        <v>0</v>
      </c>
      <c r="B429" s="34">
        <f>Navlight!B429</f>
        <v>0</v>
      </c>
      <c r="C429" s="34">
        <f>Navlight!C429</f>
        <v>0</v>
      </c>
      <c r="D429" s="34">
        <f>Navlight!D429</f>
        <v>0</v>
      </c>
      <c r="E429" s="34" t="str">
        <f t="shared" si="48"/>
        <v/>
      </c>
      <c r="F429" s="34" t="str">
        <f t="shared" si="49"/>
        <v>, 0</v>
      </c>
      <c r="G429" s="34" t="str">
        <f t="shared" si="50"/>
        <v>, 0, 0</v>
      </c>
      <c r="H429" s="34" t="str">
        <f t="shared" si="51"/>
        <v>, 0, 0, 0</v>
      </c>
      <c r="I429" s="34" t="str">
        <f t="shared" si="52"/>
        <v>, 0, 0, 0, 0</v>
      </c>
      <c r="J429" s="34" t="str">
        <f t="shared" si="53"/>
        <v/>
      </c>
      <c r="K429" s="34" t="str">
        <f t="shared" si="54"/>
        <v/>
      </c>
      <c r="L429" s="34" t="str">
        <f t="shared" si="55"/>
        <v/>
      </c>
    </row>
    <row r="430" spans="1:12" x14ac:dyDescent="0.25">
      <c r="A430" s="34">
        <f>Navlight!A430</f>
        <v>0</v>
      </c>
      <c r="B430" s="34">
        <f>Navlight!B430</f>
        <v>0</v>
      </c>
      <c r="C430" s="34">
        <f>Navlight!C430</f>
        <v>0</v>
      </c>
      <c r="D430" s="34">
        <f>Navlight!D430</f>
        <v>0</v>
      </c>
      <c r="E430" s="34" t="str">
        <f t="shared" si="48"/>
        <v/>
      </c>
      <c r="F430" s="34" t="str">
        <f t="shared" si="49"/>
        <v>, 0</v>
      </c>
      <c r="G430" s="34" t="str">
        <f t="shared" si="50"/>
        <v>, 0, 0</v>
      </c>
      <c r="H430" s="34" t="str">
        <f t="shared" si="51"/>
        <v>, 0, 0, 0</v>
      </c>
      <c r="I430" s="34" t="str">
        <f t="shared" si="52"/>
        <v>, 0, 0, 0, 0</v>
      </c>
      <c r="J430" s="34" t="str">
        <f t="shared" si="53"/>
        <v/>
      </c>
      <c r="K430" s="34" t="str">
        <f t="shared" si="54"/>
        <v/>
      </c>
      <c r="L430" s="34" t="str">
        <f t="shared" si="55"/>
        <v/>
      </c>
    </row>
    <row r="431" spans="1:12" x14ac:dyDescent="0.25">
      <c r="A431" s="34">
        <f>Navlight!A431</f>
        <v>0</v>
      </c>
      <c r="B431" s="34">
        <f>Navlight!B431</f>
        <v>0</v>
      </c>
      <c r="C431" s="34">
        <f>Navlight!C431</f>
        <v>0</v>
      </c>
      <c r="D431" s="34">
        <f>Navlight!D431</f>
        <v>0</v>
      </c>
      <c r="E431" s="34" t="str">
        <f t="shared" si="48"/>
        <v/>
      </c>
      <c r="F431" s="34" t="str">
        <f t="shared" si="49"/>
        <v>, 0</v>
      </c>
      <c r="G431" s="34" t="str">
        <f t="shared" si="50"/>
        <v>, 0, 0</v>
      </c>
      <c r="H431" s="34" t="str">
        <f t="shared" si="51"/>
        <v>, 0, 0, 0</v>
      </c>
      <c r="I431" s="34" t="str">
        <f t="shared" si="52"/>
        <v>, 0, 0, 0, 0</v>
      </c>
      <c r="J431" s="34" t="str">
        <f t="shared" si="53"/>
        <v/>
      </c>
      <c r="K431" s="34" t="str">
        <f t="shared" si="54"/>
        <v/>
      </c>
      <c r="L431" s="34" t="str">
        <f t="shared" si="55"/>
        <v/>
      </c>
    </row>
    <row r="432" spans="1:12" x14ac:dyDescent="0.25">
      <c r="A432" s="34">
        <f>Navlight!A432</f>
        <v>0</v>
      </c>
      <c r="B432" s="34">
        <f>Navlight!B432</f>
        <v>0</v>
      </c>
      <c r="C432" s="34">
        <f>Navlight!C432</f>
        <v>0</v>
      </c>
      <c r="D432" s="34">
        <f>Navlight!D432</f>
        <v>0</v>
      </c>
      <c r="E432" s="34" t="str">
        <f t="shared" si="48"/>
        <v/>
      </c>
      <c r="F432" s="34" t="str">
        <f t="shared" si="49"/>
        <v>, 0</v>
      </c>
      <c r="G432" s="34" t="str">
        <f t="shared" si="50"/>
        <v>, 0, 0</v>
      </c>
      <c r="H432" s="34" t="str">
        <f t="shared" si="51"/>
        <v>, 0, 0, 0</v>
      </c>
      <c r="I432" s="34" t="str">
        <f t="shared" si="52"/>
        <v>, 0, 0, 0, 0</v>
      </c>
      <c r="J432" s="34" t="str">
        <f t="shared" si="53"/>
        <v/>
      </c>
      <c r="K432" s="34" t="str">
        <f t="shared" si="54"/>
        <v/>
      </c>
      <c r="L432" s="34" t="str">
        <f t="shared" si="55"/>
        <v/>
      </c>
    </row>
    <row r="433" spans="1:12" x14ac:dyDescent="0.25">
      <c r="A433" s="34">
        <f>Navlight!A433</f>
        <v>0</v>
      </c>
      <c r="B433" s="34">
        <f>Navlight!B433</f>
        <v>0</v>
      </c>
      <c r="C433" s="34">
        <f>Navlight!C433</f>
        <v>0</v>
      </c>
      <c r="D433" s="34">
        <f>Navlight!D433</f>
        <v>0</v>
      </c>
      <c r="E433" s="34" t="str">
        <f t="shared" si="48"/>
        <v/>
      </c>
      <c r="F433" s="34" t="str">
        <f t="shared" si="49"/>
        <v>, 0</v>
      </c>
      <c r="G433" s="34" t="str">
        <f t="shared" si="50"/>
        <v>, 0, 0</v>
      </c>
      <c r="H433" s="34" t="str">
        <f t="shared" si="51"/>
        <v>, 0, 0, 0</v>
      </c>
      <c r="I433" s="34" t="str">
        <f t="shared" si="52"/>
        <v>, 0, 0, 0, 0</v>
      </c>
      <c r="J433" s="34" t="str">
        <f t="shared" si="53"/>
        <v/>
      </c>
      <c r="K433" s="34" t="str">
        <f t="shared" si="54"/>
        <v/>
      </c>
      <c r="L433" s="34" t="str">
        <f t="shared" si="55"/>
        <v/>
      </c>
    </row>
    <row r="434" spans="1:12" x14ac:dyDescent="0.25">
      <c r="A434" s="34">
        <f>Navlight!A434</f>
        <v>0</v>
      </c>
      <c r="B434" s="34">
        <f>Navlight!B434</f>
        <v>0</v>
      </c>
      <c r="C434" s="34">
        <f>Navlight!C434</f>
        <v>0</v>
      </c>
      <c r="D434" s="34">
        <f>Navlight!D434</f>
        <v>0</v>
      </c>
      <c r="E434" s="34" t="str">
        <f t="shared" si="48"/>
        <v/>
      </c>
      <c r="F434" s="34" t="str">
        <f t="shared" si="49"/>
        <v>, 0</v>
      </c>
      <c r="G434" s="34" t="str">
        <f t="shared" si="50"/>
        <v>, 0, 0</v>
      </c>
      <c r="H434" s="34" t="str">
        <f t="shared" si="51"/>
        <v>, 0, 0, 0</v>
      </c>
      <c r="I434" s="34" t="str">
        <f t="shared" si="52"/>
        <v>, 0, 0, 0, 0</v>
      </c>
      <c r="J434" s="34" t="str">
        <f t="shared" si="53"/>
        <v/>
      </c>
      <c r="K434" s="34" t="str">
        <f t="shared" si="54"/>
        <v/>
      </c>
      <c r="L434" s="34" t="str">
        <f t="shared" si="55"/>
        <v/>
      </c>
    </row>
    <row r="435" spans="1:12" x14ac:dyDescent="0.25">
      <c r="A435" s="34">
        <f>Navlight!A435</f>
        <v>0</v>
      </c>
      <c r="B435" s="34">
        <f>Navlight!B435</f>
        <v>0</v>
      </c>
      <c r="C435" s="34">
        <f>Navlight!C435</f>
        <v>0</v>
      </c>
      <c r="D435" s="34">
        <f>Navlight!D435</f>
        <v>0</v>
      </c>
      <c r="E435" s="34" t="str">
        <f t="shared" si="48"/>
        <v/>
      </c>
      <c r="F435" s="34" t="str">
        <f t="shared" si="49"/>
        <v>, 0</v>
      </c>
      <c r="G435" s="34" t="str">
        <f t="shared" si="50"/>
        <v>, 0, 0</v>
      </c>
      <c r="H435" s="34" t="str">
        <f t="shared" si="51"/>
        <v>, 0, 0, 0</v>
      </c>
      <c r="I435" s="34" t="str">
        <f t="shared" si="52"/>
        <v>, 0, 0, 0, 0</v>
      </c>
      <c r="J435" s="34" t="str">
        <f t="shared" si="53"/>
        <v/>
      </c>
      <c r="K435" s="34" t="str">
        <f t="shared" si="54"/>
        <v/>
      </c>
      <c r="L435" s="34" t="str">
        <f t="shared" si="55"/>
        <v/>
      </c>
    </row>
    <row r="436" spans="1:12" x14ac:dyDescent="0.25">
      <c r="A436" s="34">
        <f>Navlight!A436</f>
        <v>0</v>
      </c>
      <c r="B436" s="34">
        <f>Navlight!B436</f>
        <v>0</v>
      </c>
      <c r="C436" s="34">
        <f>Navlight!C436</f>
        <v>0</v>
      </c>
      <c r="D436" s="34">
        <f>Navlight!D436</f>
        <v>0</v>
      </c>
      <c r="E436" s="34" t="str">
        <f t="shared" si="48"/>
        <v/>
      </c>
      <c r="F436" s="34" t="str">
        <f t="shared" si="49"/>
        <v>, 0</v>
      </c>
      <c r="G436" s="34" t="str">
        <f t="shared" si="50"/>
        <v>, 0, 0</v>
      </c>
      <c r="H436" s="34" t="str">
        <f t="shared" si="51"/>
        <v>, 0, 0, 0</v>
      </c>
      <c r="I436" s="34" t="str">
        <f t="shared" si="52"/>
        <v>, 0, 0, 0, 0</v>
      </c>
      <c r="J436" s="34" t="str">
        <f t="shared" si="53"/>
        <v/>
      </c>
      <c r="K436" s="34" t="str">
        <f t="shared" si="54"/>
        <v/>
      </c>
      <c r="L436" s="34" t="str">
        <f t="shared" si="55"/>
        <v/>
      </c>
    </row>
    <row r="437" spans="1:12" x14ac:dyDescent="0.25">
      <c r="A437" s="34">
        <f>Navlight!A437</f>
        <v>0</v>
      </c>
      <c r="B437" s="34">
        <f>Navlight!B437</f>
        <v>0</v>
      </c>
      <c r="C437" s="34">
        <f>Navlight!C437</f>
        <v>0</v>
      </c>
      <c r="D437" s="34">
        <f>Navlight!D437</f>
        <v>0</v>
      </c>
      <c r="E437" s="34" t="str">
        <f t="shared" si="48"/>
        <v/>
      </c>
      <c r="F437" s="34" t="str">
        <f t="shared" si="49"/>
        <v>, 0</v>
      </c>
      <c r="G437" s="34" t="str">
        <f t="shared" si="50"/>
        <v>, 0, 0</v>
      </c>
      <c r="H437" s="34" t="str">
        <f t="shared" si="51"/>
        <v>, 0, 0, 0</v>
      </c>
      <c r="I437" s="34" t="str">
        <f t="shared" si="52"/>
        <v>, 0, 0, 0, 0</v>
      </c>
      <c r="J437" s="34" t="str">
        <f t="shared" si="53"/>
        <v/>
      </c>
      <c r="K437" s="34" t="str">
        <f t="shared" si="54"/>
        <v/>
      </c>
      <c r="L437" s="34" t="str">
        <f t="shared" si="55"/>
        <v/>
      </c>
    </row>
    <row r="438" spans="1:12" x14ac:dyDescent="0.25">
      <c r="A438" s="34">
        <f>Navlight!A438</f>
        <v>0</v>
      </c>
      <c r="B438" s="34">
        <f>Navlight!B438</f>
        <v>0</v>
      </c>
      <c r="C438" s="34">
        <f>Navlight!C438</f>
        <v>0</v>
      </c>
      <c r="D438" s="34">
        <f>Navlight!D438</f>
        <v>0</v>
      </c>
      <c r="E438" s="34" t="str">
        <f t="shared" si="48"/>
        <v/>
      </c>
      <c r="F438" s="34" t="str">
        <f t="shared" si="49"/>
        <v>, 0</v>
      </c>
      <c r="G438" s="34" t="str">
        <f t="shared" si="50"/>
        <v>, 0, 0</v>
      </c>
      <c r="H438" s="34" t="str">
        <f t="shared" si="51"/>
        <v>, 0, 0, 0</v>
      </c>
      <c r="I438" s="34" t="str">
        <f t="shared" si="52"/>
        <v>, 0, 0, 0, 0</v>
      </c>
      <c r="J438" s="34" t="str">
        <f t="shared" si="53"/>
        <v/>
      </c>
      <c r="K438" s="34" t="str">
        <f t="shared" si="54"/>
        <v/>
      </c>
      <c r="L438" s="34" t="str">
        <f t="shared" si="55"/>
        <v/>
      </c>
    </row>
    <row r="439" spans="1:12" x14ac:dyDescent="0.25">
      <c r="A439" s="34">
        <f>Navlight!A439</f>
        <v>0</v>
      </c>
      <c r="B439" s="34">
        <f>Navlight!B439</f>
        <v>0</v>
      </c>
      <c r="C439" s="34">
        <f>Navlight!C439</f>
        <v>0</v>
      </c>
      <c r="D439" s="34">
        <f>Navlight!D439</f>
        <v>0</v>
      </c>
      <c r="E439" s="34" t="str">
        <f t="shared" si="48"/>
        <v/>
      </c>
      <c r="F439" s="34" t="str">
        <f t="shared" si="49"/>
        <v>, 0</v>
      </c>
      <c r="G439" s="34" t="str">
        <f t="shared" si="50"/>
        <v>, 0, 0</v>
      </c>
      <c r="H439" s="34" t="str">
        <f t="shared" si="51"/>
        <v>, 0, 0, 0</v>
      </c>
      <c r="I439" s="34" t="str">
        <f t="shared" si="52"/>
        <v>, 0, 0, 0, 0</v>
      </c>
      <c r="J439" s="34" t="str">
        <f t="shared" si="53"/>
        <v/>
      </c>
      <c r="K439" s="34" t="str">
        <f t="shared" si="54"/>
        <v/>
      </c>
      <c r="L439" s="34" t="str">
        <f t="shared" si="55"/>
        <v/>
      </c>
    </row>
    <row r="440" spans="1:12" x14ac:dyDescent="0.25">
      <c r="A440" s="34">
        <f>Navlight!A440</f>
        <v>0</v>
      </c>
      <c r="B440" s="34">
        <f>Navlight!B440</f>
        <v>0</v>
      </c>
      <c r="C440" s="34">
        <f>Navlight!C440</f>
        <v>0</v>
      </c>
      <c r="D440" s="34">
        <f>Navlight!D440</f>
        <v>0</v>
      </c>
      <c r="E440" s="34" t="str">
        <f t="shared" si="48"/>
        <v/>
      </c>
      <c r="F440" s="34" t="str">
        <f t="shared" si="49"/>
        <v>, 0</v>
      </c>
      <c r="G440" s="34" t="str">
        <f t="shared" si="50"/>
        <v>, 0, 0</v>
      </c>
      <c r="H440" s="34" t="str">
        <f t="shared" si="51"/>
        <v>, 0, 0, 0</v>
      </c>
      <c r="I440" s="34" t="str">
        <f t="shared" si="52"/>
        <v>, 0, 0, 0, 0</v>
      </c>
      <c r="J440" s="34" t="str">
        <f t="shared" si="53"/>
        <v/>
      </c>
      <c r="K440" s="34" t="str">
        <f t="shared" si="54"/>
        <v/>
      </c>
      <c r="L440" s="34" t="str">
        <f t="shared" si="55"/>
        <v/>
      </c>
    </row>
    <row r="441" spans="1:12" x14ac:dyDescent="0.25">
      <c r="A441" s="34">
        <f>Navlight!A441</f>
        <v>0</v>
      </c>
      <c r="B441" s="34">
        <f>Navlight!B441</f>
        <v>0</v>
      </c>
      <c r="C441" s="34">
        <f>Navlight!C441</f>
        <v>0</v>
      </c>
      <c r="D441" s="34">
        <f>Navlight!D441</f>
        <v>0</v>
      </c>
      <c r="E441" s="34" t="str">
        <f t="shared" si="48"/>
        <v/>
      </c>
      <c r="F441" s="34" t="str">
        <f t="shared" si="49"/>
        <v>, 0</v>
      </c>
      <c r="G441" s="34" t="str">
        <f t="shared" si="50"/>
        <v>, 0, 0</v>
      </c>
      <c r="H441" s="34" t="str">
        <f t="shared" si="51"/>
        <v>, 0, 0, 0</v>
      </c>
      <c r="I441" s="34" t="str">
        <f t="shared" si="52"/>
        <v>, 0, 0, 0, 0</v>
      </c>
      <c r="J441" s="34" t="str">
        <f t="shared" si="53"/>
        <v/>
      </c>
      <c r="K441" s="34" t="str">
        <f t="shared" si="54"/>
        <v/>
      </c>
      <c r="L441" s="34" t="str">
        <f t="shared" si="55"/>
        <v/>
      </c>
    </row>
    <row r="442" spans="1:12" x14ac:dyDescent="0.25">
      <c r="A442" s="34">
        <f>Navlight!A442</f>
        <v>0</v>
      </c>
      <c r="B442" s="34">
        <f>Navlight!B442</f>
        <v>0</v>
      </c>
      <c r="C442" s="34">
        <f>Navlight!C442</f>
        <v>0</v>
      </c>
      <c r="D442" s="34">
        <f>Navlight!D442</f>
        <v>0</v>
      </c>
      <c r="E442" s="34" t="str">
        <f t="shared" si="48"/>
        <v/>
      </c>
      <c r="F442" s="34" t="str">
        <f t="shared" si="49"/>
        <v>, 0</v>
      </c>
      <c r="G442" s="34" t="str">
        <f t="shared" si="50"/>
        <v>, 0, 0</v>
      </c>
      <c r="H442" s="34" t="str">
        <f t="shared" si="51"/>
        <v>, 0, 0, 0</v>
      </c>
      <c r="I442" s="34" t="str">
        <f t="shared" si="52"/>
        <v>, 0, 0, 0, 0</v>
      </c>
      <c r="J442" s="34" t="str">
        <f t="shared" si="53"/>
        <v/>
      </c>
      <c r="K442" s="34" t="str">
        <f t="shared" si="54"/>
        <v/>
      </c>
      <c r="L442" s="34" t="str">
        <f t="shared" si="55"/>
        <v/>
      </c>
    </row>
    <row r="443" spans="1:12" x14ac:dyDescent="0.25">
      <c r="A443" s="34">
        <f>Navlight!A443</f>
        <v>0</v>
      </c>
      <c r="B443" s="34">
        <f>Navlight!B443</f>
        <v>0</v>
      </c>
      <c r="C443" s="34">
        <f>Navlight!C443</f>
        <v>0</v>
      </c>
      <c r="D443" s="34">
        <f>Navlight!D443</f>
        <v>0</v>
      </c>
      <c r="E443" s="34" t="str">
        <f t="shared" si="48"/>
        <v/>
      </c>
      <c r="F443" s="34" t="str">
        <f t="shared" si="49"/>
        <v>, 0</v>
      </c>
      <c r="G443" s="34" t="str">
        <f t="shared" si="50"/>
        <v>, 0, 0</v>
      </c>
      <c r="H443" s="34" t="str">
        <f t="shared" si="51"/>
        <v>, 0, 0, 0</v>
      </c>
      <c r="I443" s="34" t="str">
        <f t="shared" si="52"/>
        <v>, 0, 0, 0, 0</v>
      </c>
      <c r="J443" s="34" t="str">
        <f t="shared" si="53"/>
        <v/>
      </c>
      <c r="K443" s="34" t="str">
        <f t="shared" si="54"/>
        <v/>
      </c>
      <c r="L443" s="34" t="str">
        <f t="shared" si="55"/>
        <v/>
      </c>
    </row>
    <row r="444" spans="1:12" x14ac:dyDescent="0.25">
      <c r="A444" s="34">
        <f>Navlight!A444</f>
        <v>0</v>
      </c>
      <c r="B444" s="34">
        <f>Navlight!B444</f>
        <v>0</v>
      </c>
      <c r="C444" s="34">
        <f>Navlight!C444</f>
        <v>0</v>
      </c>
      <c r="D444" s="34">
        <f>Navlight!D444</f>
        <v>0</v>
      </c>
      <c r="E444" s="34" t="str">
        <f t="shared" si="48"/>
        <v/>
      </c>
      <c r="F444" s="34" t="str">
        <f t="shared" si="49"/>
        <v>, 0</v>
      </c>
      <c r="G444" s="34" t="str">
        <f t="shared" si="50"/>
        <v>, 0, 0</v>
      </c>
      <c r="H444" s="34" t="str">
        <f t="shared" si="51"/>
        <v>, 0, 0, 0</v>
      </c>
      <c r="I444" s="34" t="str">
        <f t="shared" si="52"/>
        <v>, 0, 0, 0, 0</v>
      </c>
      <c r="J444" s="34" t="str">
        <f t="shared" si="53"/>
        <v/>
      </c>
      <c r="K444" s="34" t="str">
        <f t="shared" si="54"/>
        <v/>
      </c>
      <c r="L444" s="34" t="str">
        <f t="shared" si="55"/>
        <v/>
      </c>
    </row>
    <row r="445" spans="1:12" x14ac:dyDescent="0.25">
      <c r="A445" s="34">
        <f>Navlight!A445</f>
        <v>0</v>
      </c>
      <c r="B445" s="34">
        <f>Navlight!B445</f>
        <v>0</v>
      </c>
      <c r="C445" s="34">
        <f>Navlight!C445</f>
        <v>0</v>
      </c>
      <c r="D445" s="34">
        <f>Navlight!D445</f>
        <v>0</v>
      </c>
      <c r="E445" s="34" t="str">
        <f t="shared" si="48"/>
        <v/>
      </c>
      <c r="F445" s="34" t="str">
        <f t="shared" si="49"/>
        <v>, 0</v>
      </c>
      <c r="G445" s="34" t="str">
        <f t="shared" si="50"/>
        <v>, 0, 0</v>
      </c>
      <c r="H445" s="34" t="str">
        <f t="shared" si="51"/>
        <v>, 0, 0, 0</v>
      </c>
      <c r="I445" s="34" t="str">
        <f t="shared" si="52"/>
        <v>, 0, 0, 0, 0</v>
      </c>
      <c r="J445" s="34" t="str">
        <f t="shared" si="53"/>
        <v/>
      </c>
      <c r="K445" s="34" t="str">
        <f t="shared" si="54"/>
        <v/>
      </c>
      <c r="L445" s="34" t="str">
        <f t="shared" si="55"/>
        <v/>
      </c>
    </row>
    <row r="446" spans="1:12" x14ac:dyDescent="0.25">
      <c r="A446" s="34">
        <f>Navlight!A446</f>
        <v>0</v>
      </c>
      <c r="B446" s="34">
        <f>Navlight!B446</f>
        <v>0</v>
      </c>
      <c r="C446" s="34">
        <f>Navlight!C446</f>
        <v>0</v>
      </c>
      <c r="D446" s="34">
        <f>Navlight!D446</f>
        <v>0</v>
      </c>
      <c r="E446" s="34" t="str">
        <f t="shared" si="48"/>
        <v/>
      </c>
      <c r="F446" s="34" t="str">
        <f t="shared" si="49"/>
        <v>, 0</v>
      </c>
      <c r="G446" s="34" t="str">
        <f t="shared" si="50"/>
        <v>, 0, 0</v>
      </c>
      <c r="H446" s="34" t="str">
        <f t="shared" si="51"/>
        <v>, 0, 0, 0</v>
      </c>
      <c r="I446" s="34" t="str">
        <f t="shared" si="52"/>
        <v>, 0, 0, 0, 0</v>
      </c>
      <c r="J446" s="34" t="str">
        <f t="shared" si="53"/>
        <v/>
      </c>
      <c r="K446" s="34" t="str">
        <f t="shared" si="54"/>
        <v/>
      </c>
      <c r="L446" s="34" t="str">
        <f t="shared" si="55"/>
        <v/>
      </c>
    </row>
    <row r="447" spans="1:12" x14ac:dyDescent="0.25">
      <c r="A447" s="34">
        <f>Navlight!A447</f>
        <v>0</v>
      </c>
      <c r="B447" s="34">
        <f>Navlight!B447</f>
        <v>0</v>
      </c>
      <c r="C447" s="34">
        <f>Navlight!C447</f>
        <v>0</v>
      </c>
      <c r="D447" s="34">
        <f>Navlight!D447</f>
        <v>0</v>
      </c>
      <c r="E447" s="34" t="str">
        <f t="shared" si="48"/>
        <v/>
      </c>
      <c r="F447" s="34" t="str">
        <f t="shared" si="49"/>
        <v>, 0</v>
      </c>
      <c r="G447" s="34" t="str">
        <f t="shared" si="50"/>
        <v>, 0, 0</v>
      </c>
      <c r="H447" s="34" t="str">
        <f t="shared" si="51"/>
        <v>, 0, 0, 0</v>
      </c>
      <c r="I447" s="34" t="str">
        <f t="shared" si="52"/>
        <v>, 0, 0, 0, 0</v>
      </c>
      <c r="J447" s="34" t="str">
        <f t="shared" si="53"/>
        <v/>
      </c>
      <c r="K447" s="34" t="str">
        <f t="shared" si="54"/>
        <v/>
      </c>
      <c r="L447" s="34" t="str">
        <f t="shared" si="55"/>
        <v/>
      </c>
    </row>
    <row r="448" spans="1:12" x14ac:dyDescent="0.25">
      <c r="A448" s="34">
        <f>Navlight!A448</f>
        <v>0</v>
      </c>
      <c r="B448" s="34">
        <f>Navlight!B448</f>
        <v>0</v>
      </c>
      <c r="C448" s="34">
        <f>Navlight!C448</f>
        <v>0</v>
      </c>
      <c r="D448" s="34">
        <f>Navlight!D448</f>
        <v>0</v>
      </c>
      <c r="E448" s="34" t="str">
        <f t="shared" si="48"/>
        <v/>
      </c>
      <c r="F448" s="34" t="str">
        <f t="shared" si="49"/>
        <v>, 0</v>
      </c>
      <c r="G448" s="34" t="str">
        <f t="shared" si="50"/>
        <v>, 0, 0</v>
      </c>
      <c r="H448" s="34" t="str">
        <f t="shared" si="51"/>
        <v>, 0, 0, 0</v>
      </c>
      <c r="I448" s="34" t="str">
        <f t="shared" si="52"/>
        <v>, 0, 0, 0, 0</v>
      </c>
      <c r="J448" s="34" t="str">
        <f t="shared" si="53"/>
        <v/>
      </c>
      <c r="K448" s="34" t="str">
        <f t="shared" si="54"/>
        <v/>
      </c>
      <c r="L448" s="34" t="str">
        <f t="shared" si="55"/>
        <v/>
      </c>
    </row>
    <row r="449" spans="1:12" x14ac:dyDescent="0.25">
      <c r="A449" s="34">
        <f>Navlight!A449</f>
        <v>0</v>
      </c>
      <c r="B449" s="34">
        <f>Navlight!B449</f>
        <v>0</v>
      </c>
      <c r="C449" s="34">
        <f>Navlight!C449</f>
        <v>0</v>
      </c>
      <c r="D449" s="34">
        <f>Navlight!D449</f>
        <v>0</v>
      </c>
      <c r="E449" s="34" t="str">
        <f t="shared" si="48"/>
        <v/>
      </c>
      <c r="F449" s="34" t="str">
        <f t="shared" si="49"/>
        <v>, 0</v>
      </c>
      <c r="G449" s="34" t="str">
        <f t="shared" si="50"/>
        <v>, 0, 0</v>
      </c>
      <c r="H449" s="34" t="str">
        <f t="shared" si="51"/>
        <v>, 0, 0, 0</v>
      </c>
      <c r="I449" s="34" t="str">
        <f t="shared" si="52"/>
        <v>, 0, 0, 0, 0</v>
      </c>
      <c r="J449" s="34" t="str">
        <f t="shared" si="53"/>
        <v/>
      </c>
      <c r="K449" s="34" t="str">
        <f t="shared" si="54"/>
        <v/>
      </c>
      <c r="L449" s="34" t="str">
        <f t="shared" si="55"/>
        <v/>
      </c>
    </row>
    <row r="450" spans="1:12" x14ac:dyDescent="0.25">
      <c r="A450" s="34">
        <f>Navlight!A450</f>
        <v>0</v>
      </c>
      <c r="B450" s="34">
        <f>Navlight!B450</f>
        <v>0</v>
      </c>
      <c r="C450" s="34">
        <f>Navlight!C450</f>
        <v>0</v>
      </c>
      <c r="D450" s="34">
        <f>Navlight!D450</f>
        <v>0</v>
      </c>
      <c r="E450" s="34" t="str">
        <f t="shared" si="48"/>
        <v/>
      </c>
      <c r="F450" s="34" t="str">
        <f t="shared" si="49"/>
        <v>, 0</v>
      </c>
      <c r="G450" s="34" t="str">
        <f t="shared" si="50"/>
        <v>, 0, 0</v>
      </c>
      <c r="H450" s="34" t="str">
        <f t="shared" si="51"/>
        <v>, 0, 0, 0</v>
      </c>
      <c r="I450" s="34" t="str">
        <f t="shared" si="52"/>
        <v>, 0, 0, 0, 0</v>
      </c>
      <c r="J450" s="34" t="str">
        <f t="shared" si="53"/>
        <v/>
      </c>
      <c r="K450" s="34" t="str">
        <f t="shared" si="54"/>
        <v/>
      </c>
      <c r="L450" s="34" t="str">
        <f t="shared" si="55"/>
        <v/>
      </c>
    </row>
    <row r="451" spans="1:12" x14ac:dyDescent="0.25">
      <c r="A451" s="34">
        <f>Navlight!A451</f>
        <v>0</v>
      </c>
      <c r="B451" s="34">
        <f>Navlight!B451</f>
        <v>0</v>
      </c>
      <c r="C451" s="34">
        <f>Navlight!C451</f>
        <v>0</v>
      </c>
      <c r="D451" s="34">
        <f>Navlight!D451</f>
        <v>0</v>
      </c>
      <c r="E451" s="34" t="str">
        <f t="shared" ref="E451:E507" si="56">IF(A451&lt;&gt;A450,B451,"")</f>
        <v/>
      </c>
      <c r="F451" s="34" t="str">
        <f t="shared" ref="F451:F507" si="57">IF(A452=A451,E451&amp;", "&amp;B452,E451)</f>
        <v>, 0</v>
      </c>
      <c r="G451" s="34" t="str">
        <f t="shared" ref="G451:G507" si="58">IF(A453=A451,F451&amp;", "&amp;B453,F451)</f>
        <v>, 0, 0</v>
      </c>
      <c r="H451" s="34" t="str">
        <f t="shared" ref="H451:H507" si="59">IF(A454=A451,G451&amp;", "&amp;B454,G451)</f>
        <v>, 0, 0, 0</v>
      </c>
      <c r="I451" s="34" t="str">
        <f t="shared" ref="I451:I507" si="60">IF(A455=A451,H451&amp;", "&amp;B455,H451)</f>
        <v>, 0, 0, 0, 0</v>
      </c>
      <c r="J451" s="34" t="str">
        <f t="shared" ref="J451:J507" si="61">IF(K451="","",A451)</f>
        <v/>
      </c>
      <c r="K451" s="34" t="str">
        <f t="shared" ref="K451:K507" si="62">IF(A451&lt;&gt;A450,I451,"")</f>
        <v/>
      </c>
      <c r="L451" s="34" t="str">
        <f t="shared" si="55"/>
        <v/>
      </c>
    </row>
    <row r="452" spans="1:12" x14ac:dyDescent="0.25">
      <c r="A452" s="34">
        <f>Navlight!A452</f>
        <v>0</v>
      </c>
      <c r="B452" s="34">
        <f>Navlight!B452</f>
        <v>0</v>
      </c>
      <c r="C452" s="34">
        <f>Navlight!C452</f>
        <v>0</v>
      </c>
      <c r="D452" s="34">
        <f>Navlight!D452</f>
        <v>0</v>
      </c>
      <c r="E452" s="34" t="str">
        <f t="shared" si="56"/>
        <v/>
      </c>
      <c r="F452" s="34" t="str">
        <f t="shared" si="57"/>
        <v>, 0</v>
      </c>
      <c r="G452" s="34" t="str">
        <f t="shared" si="58"/>
        <v>, 0, 0</v>
      </c>
      <c r="H452" s="34" t="str">
        <f t="shared" si="59"/>
        <v>, 0, 0, 0</v>
      </c>
      <c r="I452" s="34" t="str">
        <f t="shared" si="60"/>
        <v>, 0, 0, 0, 0</v>
      </c>
      <c r="J452" s="34" t="str">
        <f t="shared" si="61"/>
        <v/>
      </c>
      <c r="K452" s="34" t="str">
        <f t="shared" si="62"/>
        <v/>
      </c>
      <c r="L452" s="34" t="str">
        <f t="shared" si="55"/>
        <v/>
      </c>
    </row>
    <row r="453" spans="1:12" x14ac:dyDescent="0.25">
      <c r="A453" s="34">
        <f>Navlight!A453</f>
        <v>0</v>
      </c>
      <c r="B453" s="34">
        <f>Navlight!B453</f>
        <v>0</v>
      </c>
      <c r="C453" s="34">
        <f>Navlight!C453</f>
        <v>0</v>
      </c>
      <c r="D453" s="34">
        <f>Navlight!D453</f>
        <v>0</v>
      </c>
      <c r="E453" s="34" t="str">
        <f t="shared" si="56"/>
        <v/>
      </c>
      <c r="F453" s="34" t="str">
        <f t="shared" si="57"/>
        <v>, 0</v>
      </c>
      <c r="G453" s="34" t="str">
        <f t="shared" si="58"/>
        <v>, 0, 0</v>
      </c>
      <c r="H453" s="34" t="str">
        <f t="shared" si="59"/>
        <v>, 0, 0, 0</v>
      </c>
      <c r="I453" s="34" t="str">
        <f t="shared" si="60"/>
        <v>, 0, 0, 0, 0</v>
      </c>
      <c r="J453" s="34" t="str">
        <f t="shared" si="61"/>
        <v/>
      </c>
      <c r="K453" s="34" t="str">
        <f t="shared" si="62"/>
        <v/>
      </c>
      <c r="L453" s="34" t="str">
        <f t="shared" si="55"/>
        <v/>
      </c>
    </row>
    <row r="454" spans="1:12" x14ac:dyDescent="0.25">
      <c r="A454" s="34">
        <f>Navlight!A454</f>
        <v>0</v>
      </c>
      <c r="B454" s="34">
        <f>Navlight!B454</f>
        <v>0</v>
      </c>
      <c r="C454" s="34">
        <f>Navlight!C454</f>
        <v>0</v>
      </c>
      <c r="D454" s="34">
        <f>Navlight!D454</f>
        <v>0</v>
      </c>
      <c r="E454" s="34" t="str">
        <f t="shared" si="56"/>
        <v/>
      </c>
      <c r="F454" s="34" t="str">
        <f t="shared" si="57"/>
        <v>, 0</v>
      </c>
      <c r="G454" s="34" t="str">
        <f t="shared" si="58"/>
        <v>, 0, 0</v>
      </c>
      <c r="H454" s="34" t="str">
        <f t="shared" si="59"/>
        <v>, 0, 0, 0</v>
      </c>
      <c r="I454" s="34" t="str">
        <f t="shared" si="60"/>
        <v>, 0, 0, 0, 0</v>
      </c>
      <c r="J454" s="34" t="str">
        <f t="shared" si="61"/>
        <v/>
      </c>
      <c r="K454" s="34" t="str">
        <f t="shared" si="62"/>
        <v/>
      </c>
      <c r="L454" s="34" t="str">
        <f t="shared" si="55"/>
        <v/>
      </c>
    </row>
    <row r="455" spans="1:12" x14ac:dyDescent="0.25">
      <c r="A455" s="34">
        <f>Navlight!A455</f>
        <v>0</v>
      </c>
      <c r="B455" s="34">
        <f>Navlight!B455</f>
        <v>0</v>
      </c>
      <c r="C455" s="34">
        <f>Navlight!C455</f>
        <v>0</v>
      </c>
      <c r="D455" s="34">
        <f>Navlight!D455</f>
        <v>0</v>
      </c>
      <c r="E455" s="34" t="str">
        <f t="shared" si="56"/>
        <v/>
      </c>
      <c r="F455" s="34" t="str">
        <f t="shared" si="57"/>
        <v>, 0</v>
      </c>
      <c r="G455" s="34" t="str">
        <f t="shared" si="58"/>
        <v>, 0, 0</v>
      </c>
      <c r="H455" s="34" t="str">
        <f t="shared" si="59"/>
        <v>, 0, 0, 0</v>
      </c>
      <c r="I455" s="34" t="str">
        <f t="shared" si="60"/>
        <v>, 0, 0, 0, 0</v>
      </c>
      <c r="J455" s="34" t="str">
        <f t="shared" si="61"/>
        <v/>
      </c>
      <c r="K455" s="34" t="str">
        <f t="shared" si="62"/>
        <v/>
      </c>
      <c r="L455" s="34" t="str">
        <f t="shared" si="55"/>
        <v/>
      </c>
    </row>
    <row r="456" spans="1:12" x14ac:dyDescent="0.25">
      <c r="A456" s="34">
        <f>Navlight!A456</f>
        <v>0</v>
      </c>
      <c r="B456" s="34">
        <f>Navlight!B456</f>
        <v>0</v>
      </c>
      <c r="C456" s="34">
        <f>Navlight!C456</f>
        <v>0</v>
      </c>
      <c r="D456" s="34">
        <f>Navlight!D456</f>
        <v>0</v>
      </c>
      <c r="E456" s="34" t="str">
        <f t="shared" si="56"/>
        <v/>
      </c>
      <c r="F456" s="34" t="str">
        <f t="shared" si="57"/>
        <v>, 0</v>
      </c>
      <c r="G456" s="34" t="str">
        <f t="shared" si="58"/>
        <v>, 0, 0</v>
      </c>
      <c r="H456" s="34" t="str">
        <f t="shared" si="59"/>
        <v>, 0, 0, 0</v>
      </c>
      <c r="I456" s="34" t="str">
        <f t="shared" si="60"/>
        <v>, 0, 0, 0, 0</v>
      </c>
      <c r="J456" s="34" t="str">
        <f t="shared" si="61"/>
        <v/>
      </c>
      <c r="K456" s="34" t="str">
        <f t="shared" si="62"/>
        <v/>
      </c>
      <c r="L456" s="34" t="str">
        <f t="shared" ref="L456:L494" si="63">IF(K456="","",D456)</f>
        <v/>
      </c>
    </row>
    <row r="457" spans="1:12" x14ac:dyDescent="0.25">
      <c r="A457" s="34">
        <f>Navlight!A457</f>
        <v>0</v>
      </c>
      <c r="B457" s="34">
        <f>Navlight!B457</f>
        <v>0</v>
      </c>
      <c r="C457" s="34">
        <f>Navlight!C457</f>
        <v>0</v>
      </c>
      <c r="D457" s="34">
        <f>Navlight!D457</f>
        <v>0</v>
      </c>
      <c r="E457" s="34" t="str">
        <f t="shared" si="56"/>
        <v/>
      </c>
      <c r="F457" s="34" t="str">
        <f t="shared" si="57"/>
        <v>, 0</v>
      </c>
      <c r="G457" s="34" t="str">
        <f t="shared" si="58"/>
        <v>, 0, 0</v>
      </c>
      <c r="H457" s="34" t="str">
        <f t="shared" si="59"/>
        <v>, 0, 0, 0</v>
      </c>
      <c r="I457" s="34" t="str">
        <f t="shared" si="60"/>
        <v>, 0, 0, 0, 0</v>
      </c>
      <c r="J457" s="34" t="str">
        <f t="shared" si="61"/>
        <v/>
      </c>
      <c r="K457" s="34" t="str">
        <f t="shared" si="62"/>
        <v/>
      </c>
      <c r="L457" s="34" t="str">
        <f t="shared" si="63"/>
        <v/>
      </c>
    </row>
    <row r="458" spans="1:12" x14ac:dyDescent="0.25">
      <c r="A458" s="34">
        <f>Navlight!A458</f>
        <v>0</v>
      </c>
      <c r="B458" s="34">
        <f>Navlight!B458</f>
        <v>0</v>
      </c>
      <c r="C458" s="34">
        <f>Navlight!C458</f>
        <v>0</v>
      </c>
      <c r="D458" s="34">
        <f>Navlight!D458</f>
        <v>0</v>
      </c>
      <c r="E458" s="34" t="str">
        <f t="shared" si="56"/>
        <v/>
      </c>
      <c r="F458" s="34" t="str">
        <f t="shared" si="57"/>
        <v>, 0</v>
      </c>
      <c r="G458" s="34" t="str">
        <f t="shared" si="58"/>
        <v>, 0, 0</v>
      </c>
      <c r="H458" s="34" t="str">
        <f t="shared" si="59"/>
        <v>, 0, 0, 0</v>
      </c>
      <c r="I458" s="34" t="str">
        <f t="shared" si="60"/>
        <v>, 0, 0, 0, 0</v>
      </c>
      <c r="J458" s="34" t="str">
        <f t="shared" si="61"/>
        <v/>
      </c>
      <c r="K458" s="34" t="str">
        <f t="shared" si="62"/>
        <v/>
      </c>
      <c r="L458" s="34" t="str">
        <f t="shared" si="63"/>
        <v/>
      </c>
    </row>
    <row r="459" spans="1:12" x14ac:dyDescent="0.25">
      <c r="A459" s="34">
        <f>Navlight!A459</f>
        <v>0</v>
      </c>
      <c r="B459" s="34">
        <f>Navlight!B459</f>
        <v>0</v>
      </c>
      <c r="C459" s="34">
        <f>Navlight!C459</f>
        <v>0</v>
      </c>
      <c r="D459" s="34">
        <f>Navlight!D459</f>
        <v>0</v>
      </c>
      <c r="E459" s="34" t="str">
        <f t="shared" si="56"/>
        <v/>
      </c>
      <c r="F459" s="34" t="str">
        <f t="shared" si="57"/>
        <v>, 0</v>
      </c>
      <c r="G459" s="34" t="str">
        <f t="shared" si="58"/>
        <v>, 0, 0</v>
      </c>
      <c r="H459" s="34" t="str">
        <f t="shared" si="59"/>
        <v>, 0, 0, 0</v>
      </c>
      <c r="I459" s="34" t="str">
        <f t="shared" si="60"/>
        <v>, 0, 0, 0, 0</v>
      </c>
      <c r="J459" s="34" t="str">
        <f t="shared" si="61"/>
        <v/>
      </c>
      <c r="K459" s="34" t="str">
        <f t="shared" si="62"/>
        <v/>
      </c>
      <c r="L459" s="34" t="str">
        <f t="shared" si="63"/>
        <v/>
      </c>
    </row>
    <row r="460" spans="1:12" x14ac:dyDescent="0.25">
      <c r="A460" s="34">
        <f>Navlight!A460</f>
        <v>0</v>
      </c>
      <c r="B460" s="34">
        <f>Navlight!B460</f>
        <v>0</v>
      </c>
      <c r="C460" s="34">
        <f>Navlight!C460</f>
        <v>0</v>
      </c>
      <c r="D460" s="34">
        <f>Navlight!D460</f>
        <v>0</v>
      </c>
      <c r="E460" s="34" t="str">
        <f t="shared" si="56"/>
        <v/>
      </c>
      <c r="F460" s="34" t="str">
        <f t="shared" si="57"/>
        <v>, 0</v>
      </c>
      <c r="G460" s="34" t="str">
        <f t="shared" si="58"/>
        <v>, 0, 0</v>
      </c>
      <c r="H460" s="34" t="str">
        <f t="shared" si="59"/>
        <v>, 0, 0, 0</v>
      </c>
      <c r="I460" s="34" t="str">
        <f t="shared" si="60"/>
        <v>, 0, 0, 0, 0</v>
      </c>
      <c r="J460" s="34" t="str">
        <f t="shared" si="61"/>
        <v/>
      </c>
      <c r="K460" s="34" t="str">
        <f t="shared" si="62"/>
        <v/>
      </c>
      <c r="L460" s="34" t="str">
        <f t="shared" si="63"/>
        <v/>
      </c>
    </row>
    <row r="461" spans="1:12" x14ac:dyDescent="0.25">
      <c r="A461" s="34">
        <f>Navlight!A461</f>
        <v>0</v>
      </c>
      <c r="B461" s="34">
        <f>Navlight!B461</f>
        <v>0</v>
      </c>
      <c r="C461" s="34">
        <f>Navlight!C461</f>
        <v>0</v>
      </c>
      <c r="D461" s="34">
        <f>Navlight!D461</f>
        <v>0</v>
      </c>
      <c r="E461" s="34" t="str">
        <f t="shared" si="56"/>
        <v/>
      </c>
      <c r="F461" s="34" t="str">
        <f t="shared" si="57"/>
        <v>, 0</v>
      </c>
      <c r="G461" s="34" t="str">
        <f t="shared" si="58"/>
        <v>, 0, 0</v>
      </c>
      <c r="H461" s="34" t="str">
        <f t="shared" si="59"/>
        <v>, 0, 0, 0</v>
      </c>
      <c r="I461" s="34" t="str">
        <f t="shared" si="60"/>
        <v>, 0, 0, 0, 0</v>
      </c>
      <c r="J461" s="34" t="str">
        <f t="shared" si="61"/>
        <v/>
      </c>
      <c r="K461" s="34" t="str">
        <f t="shared" si="62"/>
        <v/>
      </c>
      <c r="L461" s="34" t="str">
        <f t="shared" si="63"/>
        <v/>
      </c>
    </row>
    <row r="462" spans="1:12" x14ac:dyDescent="0.25">
      <c r="A462" s="34">
        <f>Navlight!A462</f>
        <v>0</v>
      </c>
      <c r="B462" s="34">
        <f>Navlight!B462</f>
        <v>0</v>
      </c>
      <c r="C462" s="34">
        <f>Navlight!C462</f>
        <v>0</v>
      </c>
      <c r="D462" s="34">
        <f>Navlight!D462</f>
        <v>0</v>
      </c>
      <c r="E462" s="34" t="str">
        <f t="shared" si="56"/>
        <v/>
      </c>
      <c r="F462" s="34" t="str">
        <f t="shared" si="57"/>
        <v>, 0</v>
      </c>
      <c r="G462" s="34" t="str">
        <f t="shared" si="58"/>
        <v>, 0, 0</v>
      </c>
      <c r="H462" s="34" t="str">
        <f t="shared" si="59"/>
        <v>, 0, 0, 0</v>
      </c>
      <c r="I462" s="34" t="str">
        <f t="shared" si="60"/>
        <v>, 0, 0, 0, 0</v>
      </c>
      <c r="J462" s="34" t="str">
        <f t="shared" si="61"/>
        <v/>
      </c>
      <c r="K462" s="34" t="str">
        <f t="shared" si="62"/>
        <v/>
      </c>
      <c r="L462" s="34" t="str">
        <f t="shared" si="63"/>
        <v/>
      </c>
    </row>
    <row r="463" spans="1:12" x14ac:dyDescent="0.25">
      <c r="A463" s="34">
        <f>Navlight!A463</f>
        <v>0</v>
      </c>
      <c r="B463" s="34">
        <f>Navlight!B463</f>
        <v>0</v>
      </c>
      <c r="C463" s="34">
        <f>Navlight!C463</f>
        <v>0</v>
      </c>
      <c r="D463" s="34">
        <f>Navlight!D463</f>
        <v>0</v>
      </c>
      <c r="E463" s="34" t="str">
        <f t="shared" si="56"/>
        <v/>
      </c>
      <c r="F463" s="34" t="str">
        <f t="shared" si="57"/>
        <v>, 0</v>
      </c>
      <c r="G463" s="34" t="str">
        <f t="shared" si="58"/>
        <v>, 0, 0</v>
      </c>
      <c r="H463" s="34" t="str">
        <f t="shared" si="59"/>
        <v>, 0, 0, 0</v>
      </c>
      <c r="I463" s="34" t="str">
        <f t="shared" si="60"/>
        <v>, 0, 0, 0, 0</v>
      </c>
      <c r="J463" s="34" t="str">
        <f t="shared" si="61"/>
        <v/>
      </c>
      <c r="K463" s="34" t="str">
        <f t="shared" si="62"/>
        <v/>
      </c>
      <c r="L463" s="34" t="str">
        <f t="shared" si="63"/>
        <v/>
      </c>
    </row>
    <row r="464" spans="1:12" x14ac:dyDescent="0.25">
      <c r="A464" s="34">
        <f>Navlight!A464</f>
        <v>0</v>
      </c>
      <c r="B464" s="34">
        <f>Navlight!B464</f>
        <v>0</v>
      </c>
      <c r="C464" s="34">
        <f>Navlight!C464</f>
        <v>0</v>
      </c>
      <c r="D464" s="34">
        <f>Navlight!D464</f>
        <v>0</v>
      </c>
      <c r="E464" s="34" t="str">
        <f t="shared" si="56"/>
        <v/>
      </c>
      <c r="F464" s="34" t="str">
        <f t="shared" si="57"/>
        <v>, 0</v>
      </c>
      <c r="G464" s="34" t="str">
        <f t="shared" si="58"/>
        <v>, 0, 0</v>
      </c>
      <c r="H464" s="34" t="str">
        <f t="shared" si="59"/>
        <v>, 0, 0, 0</v>
      </c>
      <c r="I464" s="34" t="str">
        <f t="shared" si="60"/>
        <v>, 0, 0, 0, 0</v>
      </c>
      <c r="J464" s="34" t="str">
        <f t="shared" si="61"/>
        <v/>
      </c>
      <c r="K464" s="34" t="str">
        <f t="shared" si="62"/>
        <v/>
      </c>
      <c r="L464" s="34" t="str">
        <f t="shared" si="63"/>
        <v/>
      </c>
    </row>
    <row r="465" spans="1:12" x14ac:dyDescent="0.25">
      <c r="A465" s="34">
        <f>Navlight!A465</f>
        <v>0</v>
      </c>
      <c r="B465" s="34">
        <f>Navlight!B465</f>
        <v>0</v>
      </c>
      <c r="C465" s="34">
        <f>Navlight!C465</f>
        <v>0</v>
      </c>
      <c r="D465" s="34">
        <f>Navlight!D465</f>
        <v>0</v>
      </c>
      <c r="E465" s="34" t="str">
        <f t="shared" si="56"/>
        <v/>
      </c>
      <c r="F465" s="34" t="str">
        <f t="shared" si="57"/>
        <v>, 0</v>
      </c>
      <c r="G465" s="34" t="str">
        <f t="shared" si="58"/>
        <v>, 0, 0</v>
      </c>
      <c r="H465" s="34" t="str">
        <f t="shared" si="59"/>
        <v>, 0, 0, 0</v>
      </c>
      <c r="I465" s="34" t="str">
        <f t="shared" si="60"/>
        <v>, 0, 0, 0, 0</v>
      </c>
      <c r="J465" s="34" t="str">
        <f t="shared" si="61"/>
        <v/>
      </c>
      <c r="K465" s="34" t="str">
        <f t="shared" si="62"/>
        <v/>
      </c>
      <c r="L465" s="34" t="str">
        <f t="shared" si="63"/>
        <v/>
      </c>
    </row>
    <row r="466" spans="1:12" x14ac:dyDescent="0.25">
      <c r="A466" s="34">
        <f>Navlight!A466</f>
        <v>0</v>
      </c>
      <c r="B466" s="34">
        <f>Navlight!B466</f>
        <v>0</v>
      </c>
      <c r="C466" s="34">
        <f>Navlight!C466</f>
        <v>0</v>
      </c>
      <c r="D466" s="34">
        <f>Navlight!D466</f>
        <v>0</v>
      </c>
      <c r="E466" s="34" t="str">
        <f t="shared" si="56"/>
        <v/>
      </c>
      <c r="F466" s="34" t="str">
        <f t="shared" si="57"/>
        <v>, 0</v>
      </c>
      <c r="G466" s="34" t="str">
        <f t="shared" si="58"/>
        <v>, 0, 0</v>
      </c>
      <c r="H466" s="34" t="str">
        <f t="shared" si="59"/>
        <v>, 0, 0, 0</v>
      </c>
      <c r="I466" s="34" t="str">
        <f t="shared" si="60"/>
        <v>, 0, 0, 0, 0</v>
      </c>
      <c r="J466" s="34" t="str">
        <f t="shared" si="61"/>
        <v/>
      </c>
      <c r="K466" s="34" t="str">
        <f t="shared" si="62"/>
        <v/>
      </c>
      <c r="L466" s="34" t="str">
        <f t="shared" si="63"/>
        <v/>
      </c>
    </row>
    <row r="467" spans="1:12" x14ac:dyDescent="0.25">
      <c r="A467" s="34">
        <f>Navlight!A467</f>
        <v>0</v>
      </c>
      <c r="B467" s="34">
        <f>Navlight!B467</f>
        <v>0</v>
      </c>
      <c r="C467" s="34">
        <f>Navlight!C467</f>
        <v>0</v>
      </c>
      <c r="D467" s="34">
        <f>Navlight!D467</f>
        <v>0</v>
      </c>
      <c r="E467" s="34" t="str">
        <f t="shared" si="56"/>
        <v/>
      </c>
      <c r="F467" s="34" t="str">
        <f t="shared" si="57"/>
        <v>, 0</v>
      </c>
      <c r="G467" s="34" t="str">
        <f t="shared" si="58"/>
        <v>, 0, 0</v>
      </c>
      <c r="H467" s="34" t="str">
        <f t="shared" si="59"/>
        <v>, 0, 0, 0</v>
      </c>
      <c r="I467" s="34" t="str">
        <f t="shared" si="60"/>
        <v>, 0, 0, 0, 0</v>
      </c>
      <c r="J467" s="34" t="str">
        <f t="shared" si="61"/>
        <v/>
      </c>
      <c r="K467" s="34" t="str">
        <f t="shared" si="62"/>
        <v/>
      </c>
      <c r="L467" s="34" t="str">
        <f t="shared" si="63"/>
        <v/>
      </c>
    </row>
    <row r="468" spans="1:12" x14ac:dyDescent="0.25">
      <c r="A468" s="34">
        <f>Navlight!A468</f>
        <v>0</v>
      </c>
      <c r="B468" s="34">
        <f>Navlight!B468</f>
        <v>0</v>
      </c>
      <c r="C468" s="34">
        <f>Navlight!C468</f>
        <v>0</v>
      </c>
      <c r="D468" s="34">
        <f>Navlight!D468</f>
        <v>0</v>
      </c>
      <c r="E468" s="34" t="str">
        <f t="shared" si="56"/>
        <v/>
      </c>
      <c r="F468" s="34" t="str">
        <f t="shared" si="57"/>
        <v>, 0</v>
      </c>
      <c r="G468" s="34" t="str">
        <f t="shared" si="58"/>
        <v>, 0, 0</v>
      </c>
      <c r="H468" s="34" t="str">
        <f t="shared" si="59"/>
        <v>, 0, 0, 0</v>
      </c>
      <c r="I468" s="34" t="str">
        <f t="shared" si="60"/>
        <v>, 0, 0, 0, 0</v>
      </c>
      <c r="J468" s="34" t="str">
        <f t="shared" si="61"/>
        <v/>
      </c>
      <c r="K468" s="34" t="str">
        <f t="shared" si="62"/>
        <v/>
      </c>
      <c r="L468" s="34" t="str">
        <f t="shared" si="63"/>
        <v/>
      </c>
    </row>
    <row r="469" spans="1:12" x14ac:dyDescent="0.25">
      <c r="A469" s="34">
        <f>Navlight!A469</f>
        <v>0</v>
      </c>
      <c r="B469" s="34">
        <f>Navlight!B469</f>
        <v>0</v>
      </c>
      <c r="C469" s="34">
        <f>Navlight!C469</f>
        <v>0</v>
      </c>
      <c r="D469" s="34">
        <f>Navlight!D469</f>
        <v>0</v>
      </c>
      <c r="E469" s="34" t="str">
        <f t="shared" si="56"/>
        <v/>
      </c>
      <c r="F469" s="34" t="str">
        <f t="shared" si="57"/>
        <v>, 0</v>
      </c>
      <c r="G469" s="34" t="str">
        <f t="shared" si="58"/>
        <v>, 0, 0</v>
      </c>
      <c r="H469" s="34" t="str">
        <f t="shared" si="59"/>
        <v>, 0, 0, 0</v>
      </c>
      <c r="I469" s="34" t="str">
        <f t="shared" si="60"/>
        <v>, 0, 0, 0, 0</v>
      </c>
      <c r="J469" s="34" t="str">
        <f t="shared" si="61"/>
        <v/>
      </c>
      <c r="K469" s="34" t="str">
        <f t="shared" si="62"/>
        <v/>
      </c>
      <c r="L469" s="34" t="str">
        <f t="shared" si="63"/>
        <v/>
      </c>
    </row>
    <row r="470" spans="1:12" x14ac:dyDescent="0.25">
      <c r="A470" s="34">
        <f>Navlight!A470</f>
        <v>0</v>
      </c>
      <c r="B470" s="34">
        <f>Navlight!B470</f>
        <v>0</v>
      </c>
      <c r="C470" s="34">
        <f>Navlight!C470</f>
        <v>0</v>
      </c>
      <c r="D470" s="34">
        <f>Navlight!D470</f>
        <v>0</v>
      </c>
      <c r="E470" s="34" t="str">
        <f t="shared" si="56"/>
        <v/>
      </c>
      <c r="F470" s="34" t="str">
        <f t="shared" si="57"/>
        <v>, 0</v>
      </c>
      <c r="G470" s="34" t="str">
        <f t="shared" si="58"/>
        <v>, 0, 0</v>
      </c>
      <c r="H470" s="34" t="str">
        <f t="shared" si="59"/>
        <v>, 0, 0, 0</v>
      </c>
      <c r="I470" s="34" t="str">
        <f t="shared" si="60"/>
        <v>, 0, 0, 0, 0</v>
      </c>
      <c r="J470" s="34" t="str">
        <f t="shared" si="61"/>
        <v/>
      </c>
      <c r="K470" s="34" t="str">
        <f t="shared" si="62"/>
        <v/>
      </c>
      <c r="L470" s="34" t="str">
        <f t="shared" si="63"/>
        <v/>
      </c>
    </row>
    <row r="471" spans="1:12" x14ac:dyDescent="0.25">
      <c r="A471" s="34">
        <f>Navlight!A471</f>
        <v>0</v>
      </c>
      <c r="B471" s="34">
        <f>Navlight!B471</f>
        <v>0</v>
      </c>
      <c r="C471" s="34">
        <f>Navlight!C471</f>
        <v>0</v>
      </c>
      <c r="D471" s="34">
        <f>Navlight!D471</f>
        <v>0</v>
      </c>
      <c r="E471" s="34" t="str">
        <f t="shared" si="56"/>
        <v/>
      </c>
      <c r="F471" s="34" t="str">
        <f t="shared" si="57"/>
        <v>, 0</v>
      </c>
      <c r="G471" s="34" t="str">
        <f t="shared" si="58"/>
        <v>, 0, 0</v>
      </c>
      <c r="H471" s="34" t="str">
        <f t="shared" si="59"/>
        <v>, 0, 0, 0</v>
      </c>
      <c r="I471" s="34" t="str">
        <f t="shared" si="60"/>
        <v>, 0, 0, 0, 0</v>
      </c>
      <c r="J471" s="34" t="str">
        <f t="shared" si="61"/>
        <v/>
      </c>
      <c r="K471" s="34" t="str">
        <f t="shared" si="62"/>
        <v/>
      </c>
      <c r="L471" s="34" t="str">
        <f t="shared" si="63"/>
        <v/>
      </c>
    </row>
    <row r="472" spans="1:12" x14ac:dyDescent="0.25">
      <c r="A472" s="34">
        <f>Navlight!A472</f>
        <v>0</v>
      </c>
      <c r="B472" s="34">
        <f>Navlight!B472</f>
        <v>0</v>
      </c>
      <c r="C472" s="34">
        <f>Navlight!C472</f>
        <v>0</v>
      </c>
      <c r="D472" s="34">
        <f>Navlight!D472</f>
        <v>0</v>
      </c>
      <c r="E472" s="34" t="str">
        <f t="shared" si="56"/>
        <v/>
      </c>
      <c r="F472" s="34" t="str">
        <f t="shared" si="57"/>
        <v>, 0</v>
      </c>
      <c r="G472" s="34" t="str">
        <f t="shared" si="58"/>
        <v>, 0, 0</v>
      </c>
      <c r="H472" s="34" t="str">
        <f t="shared" si="59"/>
        <v>, 0, 0, 0</v>
      </c>
      <c r="I472" s="34" t="str">
        <f t="shared" si="60"/>
        <v>, 0, 0, 0, 0</v>
      </c>
      <c r="J472" s="34" t="str">
        <f t="shared" si="61"/>
        <v/>
      </c>
      <c r="K472" s="34" t="str">
        <f t="shared" si="62"/>
        <v/>
      </c>
      <c r="L472" s="34" t="str">
        <f t="shared" si="63"/>
        <v/>
      </c>
    </row>
    <row r="473" spans="1:12" x14ac:dyDescent="0.25">
      <c r="A473" s="34">
        <f>Navlight!A473</f>
        <v>0</v>
      </c>
      <c r="B473" s="34">
        <f>Navlight!B473</f>
        <v>0</v>
      </c>
      <c r="C473" s="34">
        <f>Navlight!C473</f>
        <v>0</v>
      </c>
      <c r="D473" s="34">
        <f>Navlight!D473</f>
        <v>0</v>
      </c>
      <c r="E473" s="34" t="str">
        <f t="shared" si="56"/>
        <v/>
      </c>
      <c r="F473" s="34" t="str">
        <f t="shared" si="57"/>
        <v>, 0</v>
      </c>
      <c r="G473" s="34" t="str">
        <f t="shared" si="58"/>
        <v>, 0, 0</v>
      </c>
      <c r="H473" s="34" t="str">
        <f t="shared" si="59"/>
        <v>, 0, 0, 0</v>
      </c>
      <c r="I473" s="34" t="str">
        <f t="shared" si="60"/>
        <v>, 0, 0, 0, 0</v>
      </c>
      <c r="J473" s="34" t="str">
        <f t="shared" si="61"/>
        <v/>
      </c>
      <c r="K473" s="34" t="str">
        <f t="shared" si="62"/>
        <v/>
      </c>
      <c r="L473" s="34" t="str">
        <f t="shared" si="63"/>
        <v/>
      </c>
    </row>
    <row r="474" spans="1:12" x14ac:dyDescent="0.25">
      <c r="A474" s="34">
        <f>Navlight!A474</f>
        <v>0</v>
      </c>
      <c r="B474" s="34">
        <f>Navlight!B474</f>
        <v>0</v>
      </c>
      <c r="C474" s="34">
        <f>Navlight!C474</f>
        <v>0</v>
      </c>
      <c r="D474" s="34">
        <f>Navlight!D474</f>
        <v>0</v>
      </c>
      <c r="E474" s="34" t="str">
        <f t="shared" si="56"/>
        <v/>
      </c>
      <c r="F474" s="34" t="str">
        <f t="shared" si="57"/>
        <v>, 0</v>
      </c>
      <c r="G474" s="34" t="str">
        <f t="shared" si="58"/>
        <v>, 0, 0</v>
      </c>
      <c r="H474" s="34" t="str">
        <f t="shared" si="59"/>
        <v>, 0, 0, 0</v>
      </c>
      <c r="I474" s="34" t="str">
        <f t="shared" si="60"/>
        <v>, 0, 0, 0, 0</v>
      </c>
      <c r="J474" s="34" t="str">
        <f t="shared" si="61"/>
        <v/>
      </c>
      <c r="K474" s="34" t="str">
        <f t="shared" si="62"/>
        <v/>
      </c>
      <c r="L474" s="34" t="str">
        <f t="shared" si="63"/>
        <v/>
      </c>
    </row>
    <row r="475" spans="1:12" x14ac:dyDescent="0.25">
      <c r="A475" s="34">
        <f>Navlight!A475</f>
        <v>0</v>
      </c>
      <c r="B475" s="34">
        <f>Navlight!B475</f>
        <v>0</v>
      </c>
      <c r="C475" s="34">
        <f>Navlight!C475</f>
        <v>0</v>
      </c>
      <c r="D475" s="34">
        <f>Navlight!D475</f>
        <v>0</v>
      </c>
      <c r="E475" s="34" t="str">
        <f t="shared" si="56"/>
        <v/>
      </c>
      <c r="F475" s="34" t="str">
        <f t="shared" si="57"/>
        <v>, 0</v>
      </c>
      <c r="G475" s="34" t="str">
        <f t="shared" si="58"/>
        <v>, 0, 0</v>
      </c>
      <c r="H475" s="34" t="str">
        <f t="shared" si="59"/>
        <v>, 0, 0, 0</v>
      </c>
      <c r="I475" s="34" t="str">
        <f t="shared" si="60"/>
        <v>, 0, 0, 0, 0</v>
      </c>
      <c r="J475" s="34" t="str">
        <f t="shared" si="61"/>
        <v/>
      </c>
      <c r="K475" s="34" t="str">
        <f t="shared" si="62"/>
        <v/>
      </c>
      <c r="L475" s="34" t="str">
        <f t="shared" si="63"/>
        <v/>
      </c>
    </row>
    <row r="476" spans="1:12" x14ac:dyDescent="0.25">
      <c r="A476" s="34">
        <f>Navlight!A476</f>
        <v>0</v>
      </c>
      <c r="B476" s="34">
        <f>Navlight!B476</f>
        <v>0</v>
      </c>
      <c r="C476" s="34">
        <f>Navlight!C476</f>
        <v>0</v>
      </c>
      <c r="D476" s="34">
        <f>Navlight!D476</f>
        <v>0</v>
      </c>
      <c r="E476" s="34" t="str">
        <f t="shared" si="56"/>
        <v/>
      </c>
      <c r="F476" s="34" t="str">
        <f t="shared" si="57"/>
        <v>, 0</v>
      </c>
      <c r="G476" s="34" t="str">
        <f t="shared" si="58"/>
        <v>, 0, 0</v>
      </c>
      <c r="H476" s="34" t="str">
        <f t="shared" si="59"/>
        <v>, 0, 0, 0</v>
      </c>
      <c r="I476" s="34" t="str">
        <f t="shared" si="60"/>
        <v>, 0, 0, 0, 0</v>
      </c>
      <c r="J476" s="34" t="str">
        <f t="shared" si="61"/>
        <v/>
      </c>
      <c r="K476" s="34" t="str">
        <f t="shared" si="62"/>
        <v/>
      </c>
      <c r="L476" s="34" t="str">
        <f t="shared" si="63"/>
        <v/>
      </c>
    </row>
    <row r="477" spans="1:12" x14ac:dyDescent="0.25">
      <c r="A477" s="34">
        <f>Navlight!A477</f>
        <v>0</v>
      </c>
      <c r="B477" s="34">
        <f>Navlight!B477</f>
        <v>0</v>
      </c>
      <c r="C477" s="34">
        <f>Navlight!C477</f>
        <v>0</v>
      </c>
      <c r="D477" s="34">
        <f>Navlight!D477</f>
        <v>0</v>
      </c>
      <c r="E477" s="34" t="str">
        <f t="shared" si="56"/>
        <v/>
      </c>
      <c r="F477" s="34" t="str">
        <f t="shared" si="57"/>
        <v>, 0</v>
      </c>
      <c r="G477" s="34" t="str">
        <f t="shared" si="58"/>
        <v>, 0, 0</v>
      </c>
      <c r="H477" s="34" t="str">
        <f t="shared" si="59"/>
        <v>, 0, 0, 0</v>
      </c>
      <c r="I477" s="34" t="str">
        <f t="shared" si="60"/>
        <v>, 0, 0, 0, 0</v>
      </c>
      <c r="J477" s="34" t="str">
        <f t="shared" si="61"/>
        <v/>
      </c>
      <c r="K477" s="34" t="str">
        <f t="shared" si="62"/>
        <v/>
      </c>
      <c r="L477" s="34" t="str">
        <f t="shared" si="63"/>
        <v/>
      </c>
    </row>
    <row r="478" spans="1:12" x14ac:dyDescent="0.25">
      <c r="A478" s="34">
        <f>Navlight!A478</f>
        <v>0</v>
      </c>
      <c r="B478" s="34">
        <f>Navlight!B478</f>
        <v>0</v>
      </c>
      <c r="C478" s="34">
        <f>Navlight!C478</f>
        <v>0</v>
      </c>
      <c r="D478" s="34">
        <f>Navlight!D478</f>
        <v>0</v>
      </c>
      <c r="E478" s="34" t="str">
        <f t="shared" si="56"/>
        <v/>
      </c>
      <c r="F478" s="34" t="str">
        <f t="shared" si="57"/>
        <v>, 0</v>
      </c>
      <c r="G478" s="34" t="str">
        <f t="shared" si="58"/>
        <v>, 0, 0</v>
      </c>
      <c r="H478" s="34" t="str">
        <f t="shared" si="59"/>
        <v>, 0, 0, 0</v>
      </c>
      <c r="I478" s="34" t="str">
        <f t="shared" si="60"/>
        <v>, 0, 0, 0, 0</v>
      </c>
      <c r="J478" s="34" t="str">
        <f t="shared" si="61"/>
        <v/>
      </c>
      <c r="K478" s="34" t="str">
        <f t="shared" si="62"/>
        <v/>
      </c>
      <c r="L478" s="34" t="str">
        <f t="shared" si="63"/>
        <v/>
      </c>
    </row>
    <row r="479" spans="1:12" x14ac:dyDescent="0.25">
      <c r="A479" s="34">
        <f>Navlight!A479</f>
        <v>0</v>
      </c>
      <c r="B479" s="34">
        <f>Navlight!B479</f>
        <v>0</v>
      </c>
      <c r="C479" s="34">
        <f>Navlight!C479</f>
        <v>0</v>
      </c>
      <c r="D479" s="34">
        <f>Navlight!D479</f>
        <v>0</v>
      </c>
      <c r="E479" s="34" t="str">
        <f t="shared" si="56"/>
        <v/>
      </c>
      <c r="F479" s="34" t="str">
        <f t="shared" si="57"/>
        <v>, 0</v>
      </c>
      <c r="G479" s="34" t="str">
        <f t="shared" si="58"/>
        <v>, 0, 0</v>
      </c>
      <c r="H479" s="34" t="str">
        <f t="shared" si="59"/>
        <v>, 0, 0, 0</v>
      </c>
      <c r="I479" s="34" t="str">
        <f t="shared" si="60"/>
        <v>, 0, 0, 0, 0</v>
      </c>
      <c r="J479" s="34" t="str">
        <f t="shared" si="61"/>
        <v/>
      </c>
      <c r="K479" s="34" t="str">
        <f t="shared" si="62"/>
        <v/>
      </c>
      <c r="L479" s="34" t="str">
        <f t="shared" si="63"/>
        <v/>
      </c>
    </row>
    <row r="480" spans="1:12" x14ac:dyDescent="0.25">
      <c r="A480" s="34">
        <f>Navlight!A480</f>
        <v>0</v>
      </c>
      <c r="B480" s="34">
        <f>Navlight!B480</f>
        <v>0</v>
      </c>
      <c r="C480" s="34">
        <f>Navlight!C480</f>
        <v>0</v>
      </c>
      <c r="D480" s="34">
        <f>Navlight!D480</f>
        <v>0</v>
      </c>
      <c r="E480" s="34" t="str">
        <f t="shared" si="56"/>
        <v/>
      </c>
      <c r="F480" s="34" t="str">
        <f t="shared" si="57"/>
        <v>, 0</v>
      </c>
      <c r="G480" s="34" t="str">
        <f t="shared" si="58"/>
        <v>, 0, 0</v>
      </c>
      <c r="H480" s="34" t="str">
        <f t="shared" si="59"/>
        <v>, 0, 0, 0</v>
      </c>
      <c r="I480" s="34" t="str">
        <f t="shared" si="60"/>
        <v>, 0, 0, 0, 0</v>
      </c>
      <c r="J480" s="34" t="str">
        <f t="shared" si="61"/>
        <v/>
      </c>
      <c r="K480" s="34" t="str">
        <f t="shared" si="62"/>
        <v/>
      </c>
      <c r="L480" s="34" t="str">
        <f t="shared" si="63"/>
        <v/>
      </c>
    </row>
    <row r="481" spans="1:18" x14ac:dyDescent="0.25">
      <c r="A481" s="34">
        <f>Navlight!A481</f>
        <v>0</v>
      </c>
      <c r="B481" s="34">
        <f>Navlight!B481</f>
        <v>0</v>
      </c>
      <c r="C481" s="34">
        <f>Navlight!C481</f>
        <v>0</v>
      </c>
      <c r="D481" s="34">
        <f>Navlight!D481</f>
        <v>0</v>
      </c>
      <c r="E481" s="34" t="str">
        <f t="shared" si="56"/>
        <v/>
      </c>
      <c r="F481" s="34" t="str">
        <f t="shared" si="57"/>
        <v>, 0</v>
      </c>
      <c r="G481" s="34" t="str">
        <f t="shared" si="58"/>
        <v>, 0, 0</v>
      </c>
      <c r="H481" s="34" t="str">
        <f t="shared" si="59"/>
        <v>, 0, 0, 0</v>
      </c>
      <c r="I481" s="34" t="str">
        <f t="shared" si="60"/>
        <v>, 0, 0, 0, 0</v>
      </c>
      <c r="J481" s="34" t="str">
        <f t="shared" si="61"/>
        <v/>
      </c>
      <c r="K481" s="34" t="str">
        <f t="shared" si="62"/>
        <v/>
      </c>
      <c r="L481" s="34" t="str">
        <f t="shared" si="63"/>
        <v/>
      </c>
    </row>
    <row r="482" spans="1:18" x14ac:dyDescent="0.25">
      <c r="A482" s="34">
        <f>Navlight!A482</f>
        <v>0</v>
      </c>
      <c r="B482" s="34">
        <f>Navlight!B482</f>
        <v>0</v>
      </c>
      <c r="C482" s="34">
        <f>Navlight!C482</f>
        <v>0</v>
      </c>
      <c r="D482" s="34">
        <f>Navlight!D482</f>
        <v>0</v>
      </c>
      <c r="E482" s="34" t="str">
        <f t="shared" si="56"/>
        <v/>
      </c>
      <c r="F482" s="34" t="str">
        <f t="shared" si="57"/>
        <v>, 0</v>
      </c>
      <c r="G482" s="34" t="str">
        <f t="shared" si="58"/>
        <v>, 0, 0</v>
      </c>
      <c r="H482" s="34" t="str">
        <f t="shared" si="59"/>
        <v>, 0, 0, 0</v>
      </c>
      <c r="I482" s="34" t="str">
        <f t="shared" si="60"/>
        <v>, 0, 0, 0, 0</v>
      </c>
      <c r="J482" s="34" t="str">
        <f t="shared" si="61"/>
        <v/>
      </c>
      <c r="K482" s="34" t="str">
        <f t="shared" si="62"/>
        <v/>
      </c>
      <c r="L482" s="34" t="str">
        <f t="shared" si="63"/>
        <v/>
      </c>
    </row>
    <row r="483" spans="1:18" x14ac:dyDescent="0.25">
      <c r="A483" s="34">
        <f>Navlight!A483</f>
        <v>0</v>
      </c>
      <c r="B483" s="34">
        <f>Navlight!B483</f>
        <v>0</v>
      </c>
      <c r="C483" s="34">
        <f>Navlight!C483</f>
        <v>0</v>
      </c>
      <c r="D483" s="34">
        <f>Navlight!D483</f>
        <v>0</v>
      </c>
      <c r="E483" s="34" t="str">
        <f t="shared" si="56"/>
        <v/>
      </c>
      <c r="F483" s="34" t="str">
        <f t="shared" si="57"/>
        <v>, 0</v>
      </c>
      <c r="G483" s="34" t="str">
        <f t="shared" si="58"/>
        <v>, 0, 0</v>
      </c>
      <c r="H483" s="34" t="str">
        <f t="shared" si="59"/>
        <v>, 0, 0, 0</v>
      </c>
      <c r="I483" s="34" t="str">
        <f t="shared" si="60"/>
        <v>, 0, 0, 0, 0</v>
      </c>
      <c r="J483" s="34" t="str">
        <f t="shared" si="61"/>
        <v/>
      </c>
      <c r="K483" s="34" t="str">
        <f t="shared" si="62"/>
        <v/>
      </c>
      <c r="L483" s="34" t="str">
        <f t="shared" si="63"/>
        <v/>
      </c>
    </row>
    <row r="484" spans="1:18" x14ac:dyDescent="0.25">
      <c r="A484" s="34">
        <f>Navlight!A484</f>
        <v>0</v>
      </c>
      <c r="B484" s="34">
        <f>Navlight!B484</f>
        <v>0</v>
      </c>
      <c r="C484" s="34">
        <f>Navlight!C484</f>
        <v>0</v>
      </c>
      <c r="D484" s="34">
        <f>Navlight!D484</f>
        <v>0</v>
      </c>
      <c r="E484" s="34" t="str">
        <f t="shared" si="56"/>
        <v/>
      </c>
      <c r="F484" s="34" t="str">
        <f t="shared" si="57"/>
        <v>, 0</v>
      </c>
      <c r="G484" s="34" t="str">
        <f t="shared" si="58"/>
        <v>, 0, 0</v>
      </c>
      <c r="H484" s="34" t="str">
        <f t="shared" si="59"/>
        <v>, 0, 0, 0</v>
      </c>
      <c r="I484" s="34" t="str">
        <f t="shared" si="60"/>
        <v>, 0, 0, 0, 0</v>
      </c>
      <c r="J484" s="34" t="str">
        <f t="shared" si="61"/>
        <v/>
      </c>
      <c r="K484" s="34" t="str">
        <f t="shared" si="62"/>
        <v/>
      </c>
      <c r="L484" s="34" t="str">
        <f t="shared" si="63"/>
        <v/>
      </c>
    </row>
    <row r="485" spans="1:18" x14ac:dyDescent="0.25">
      <c r="A485" s="34">
        <f>Navlight!A485</f>
        <v>0</v>
      </c>
      <c r="B485" s="34">
        <f>Navlight!B485</f>
        <v>0</v>
      </c>
      <c r="C485" s="34">
        <f>Navlight!C485</f>
        <v>0</v>
      </c>
      <c r="D485" s="34">
        <f>Navlight!D485</f>
        <v>0</v>
      </c>
      <c r="E485" s="34" t="str">
        <f t="shared" si="56"/>
        <v/>
      </c>
      <c r="F485" s="34" t="str">
        <f t="shared" si="57"/>
        <v>, 0</v>
      </c>
      <c r="G485" s="34" t="str">
        <f t="shared" si="58"/>
        <v>, 0, 0</v>
      </c>
      <c r="H485" s="34" t="str">
        <f t="shared" si="59"/>
        <v>, 0, 0, 0</v>
      </c>
      <c r="I485" s="34" t="str">
        <f t="shared" si="60"/>
        <v>, 0, 0, 0, 0</v>
      </c>
      <c r="J485" s="34" t="str">
        <f t="shared" si="61"/>
        <v/>
      </c>
      <c r="K485" s="34" t="str">
        <f t="shared" si="62"/>
        <v/>
      </c>
      <c r="L485" s="34" t="str">
        <f t="shared" si="63"/>
        <v/>
      </c>
    </row>
    <row r="486" spans="1:18" x14ac:dyDescent="0.25">
      <c r="A486" s="34">
        <f>Navlight!A486</f>
        <v>0</v>
      </c>
      <c r="B486" s="34">
        <f>Navlight!B486</f>
        <v>0</v>
      </c>
      <c r="C486" s="34">
        <f>Navlight!C486</f>
        <v>0</v>
      </c>
      <c r="D486" s="34">
        <f>Navlight!D486</f>
        <v>0</v>
      </c>
      <c r="E486" s="34" t="str">
        <f t="shared" si="56"/>
        <v/>
      </c>
      <c r="F486" s="34" t="str">
        <f t="shared" si="57"/>
        <v>, 0</v>
      </c>
      <c r="G486" s="34" t="str">
        <f t="shared" si="58"/>
        <v>, 0, 0</v>
      </c>
      <c r="H486" s="34" t="str">
        <f t="shared" si="59"/>
        <v>, 0, 0, 0</v>
      </c>
      <c r="I486" s="34" t="str">
        <f t="shared" si="60"/>
        <v>, 0, 0, 0, 0</v>
      </c>
      <c r="J486" s="34" t="str">
        <f t="shared" si="61"/>
        <v/>
      </c>
      <c r="K486" s="34" t="str">
        <f t="shared" si="62"/>
        <v/>
      </c>
      <c r="L486" s="34" t="str">
        <f t="shared" si="63"/>
        <v/>
      </c>
    </row>
    <row r="487" spans="1:18" x14ac:dyDescent="0.25">
      <c r="A487" s="34">
        <f>Navlight!A487</f>
        <v>0</v>
      </c>
      <c r="B487" s="34">
        <f>Navlight!B487</f>
        <v>0</v>
      </c>
      <c r="C487" s="34">
        <f>Navlight!C487</f>
        <v>0</v>
      </c>
      <c r="D487" s="34">
        <f>Navlight!D487</f>
        <v>0</v>
      </c>
      <c r="E487" s="34" t="str">
        <f t="shared" si="56"/>
        <v/>
      </c>
      <c r="F487" s="34" t="str">
        <f t="shared" si="57"/>
        <v>, 0</v>
      </c>
      <c r="G487" s="34" t="str">
        <f t="shared" si="58"/>
        <v>, 0, 0</v>
      </c>
      <c r="H487" s="34" t="str">
        <f t="shared" si="59"/>
        <v>, 0, 0, 0</v>
      </c>
      <c r="I487" s="34" t="str">
        <f t="shared" si="60"/>
        <v>, 0, 0, 0, 0</v>
      </c>
      <c r="J487" s="34" t="str">
        <f t="shared" si="61"/>
        <v/>
      </c>
      <c r="K487" s="34" t="str">
        <f t="shared" si="62"/>
        <v/>
      </c>
      <c r="L487" s="34" t="str">
        <f t="shared" si="63"/>
        <v/>
      </c>
    </row>
    <row r="488" spans="1:18" x14ac:dyDescent="0.25">
      <c r="A488" s="34">
        <f>Navlight!A488</f>
        <v>0</v>
      </c>
      <c r="B488" s="34">
        <f>Navlight!B488</f>
        <v>0</v>
      </c>
      <c r="C488" s="34">
        <f>Navlight!C488</f>
        <v>0</v>
      </c>
      <c r="D488" s="34">
        <f>Navlight!D488</f>
        <v>0</v>
      </c>
      <c r="E488" s="34" t="str">
        <f t="shared" si="56"/>
        <v/>
      </c>
      <c r="F488" s="34" t="str">
        <f t="shared" si="57"/>
        <v>, 0</v>
      </c>
      <c r="G488" s="34" t="str">
        <f t="shared" si="58"/>
        <v>, 0, 0</v>
      </c>
      <c r="H488" s="34" t="str">
        <f t="shared" si="59"/>
        <v>, 0, 0, 0</v>
      </c>
      <c r="I488" s="34" t="str">
        <f t="shared" si="60"/>
        <v>, 0, 0, 0, 0</v>
      </c>
      <c r="J488" s="34" t="str">
        <f t="shared" si="61"/>
        <v/>
      </c>
      <c r="K488" s="34" t="str">
        <f t="shared" si="62"/>
        <v/>
      </c>
      <c r="L488" s="34" t="str">
        <f t="shared" si="63"/>
        <v/>
      </c>
    </row>
    <row r="489" spans="1:18" x14ac:dyDescent="0.25">
      <c r="A489" s="34">
        <f>Navlight!A489</f>
        <v>0</v>
      </c>
      <c r="B489" s="34">
        <f>Navlight!B489</f>
        <v>0</v>
      </c>
      <c r="C489" s="34">
        <f>Navlight!C489</f>
        <v>0</v>
      </c>
      <c r="D489" s="34">
        <f>Navlight!D489</f>
        <v>0</v>
      </c>
      <c r="E489" s="34" t="str">
        <f t="shared" si="56"/>
        <v/>
      </c>
      <c r="F489" s="34" t="str">
        <f t="shared" si="57"/>
        <v>, 0</v>
      </c>
      <c r="G489" s="34" t="str">
        <f t="shared" si="58"/>
        <v>, 0, 0</v>
      </c>
      <c r="H489" s="34" t="str">
        <f t="shared" si="59"/>
        <v>, 0, 0, 0</v>
      </c>
      <c r="I489" s="34" t="str">
        <f t="shared" si="60"/>
        <v>, 0, 0, 0, 0</v>
      </c>
      <c r="J489" s="34" t="str">
        <f t="shared" si="61"/>
        <v/>
      </c>
      <c r="K489" s="34" t="str">
        <f t="shared" si="62"/>
        <v/>
      </c>
      <c r="L489" s="34" t="str">
        <f t="shared" si="63"/>
        <v/>
      </c>
    </row>
    <row r="490" spans="1:18" x14ac:dyDescent="0.25">
      <c r="A490" s="34">
        <f>Navlight!A490</f>
        <v>0</v>
      </c>
      <c r="B490" s="34">
        <f>Navlight!B490</f>
        <v>0</v>
      </c>
      <c r="C490" s="34">
        <f>Navlight!C490</f>
        <v>0</v>
      </c>
      <c r="D490" s="34">
        <f>Navlight!D490</f>
        <v>0</v>
      </c>
      <c r="E490" s="34" t="str">
        <f t="shared" si="56"/>
        <v/>
      </c>
      <c r="F490" s="34" t="str">
        <f t="shared" si="57"/>
        <v>, 0</v>
      </c>
      <c r="G490" s="34" t="str">
        <f t="shared" si="58"/>
        <v>, 0, 0</v>
      </c>
      <c r="H490" s="34" t="str">
        <f t="shared" si="59"/>
        <v>, 0, 0, 0</v>
      </c>
      <c r="I490" s="34" t="str">
        <f t="shared" si="60"/>
        <v>, 0, 0, 0, 0</v>
      </c>
      <c r="J490" s="34" t="str">
        <f t="shared" si="61"/>
        <v/>
      </c>
      <c r="K490" s="34" t="str">
        <f t="shared" si="62"/>
        <v/>
      </c>
      <c r="L490" s="34" t="str">
        <f t="shared" si="63"/>
        <v/>
      </c>
    </row>
    <row r="491" spans="1:18" x14ac:dyDescent="0.25">
      <c r="A491" s="34">
        <f>Navlight!A491</f>
        <v>0</v>
      </c>
      <c r="B491" s="34">
        <f>Navlight!B491</f>
        <v>0</v>
      </c>
      <c r="C491" s="34">
        <f>Navlight!C491</f>
        <v>0</v>
      </c>
      <c r="D491" s="34">
        <f>Navlight!D491</f>
        <v>0</v>
      </c>
      <c r="E491" s="34" t="str">
        <f t="shared" si="56"/>
        <v/>
      </c>
      <c r="F491" s="34" t="str">
        <f t="shared" si="57"/>
        <v>, 0</v>
      </c>
      <c r="G491" s="34" t="str">
        <f t="shared" si="58"/>
        <v>, 0, 0</v>
      </c>
      <c r="H491" s="34" t="str">
        <f t="shared" si="59"/>
        <v>, 0, 0, 0</v>
      </c>
      <c r="I491" s="34" t="str">
        <f t="shared" si="60"/>
        <v>, 0, 0, 0, 0</v>
      </c>
      <c r="J491" s="34" t="str">
        <f t="shared" si="61"/>
        <v/>
      </c>
      <c r="K491" s="34" t="str">
        <f t="shared" si="62"/>
        <v/>
      </c>
      <c r="L491" s="34" t="str">
        <f t="shared" si="63"/>
        <v/>
      </c>
    </row>
    <row r="492" spans="1:18" x14ac:dyDescent="0.25">
      <c r="A492" s="34">
        <f>Navlight!A492</f>
        <v>0</v>
      </c>
      <c r="B492" s="34">
        <f>Navlight!B492</f>
        <v>0</v>
      </c>
      <c r="C492" s="34">
        <f>Navlight!C492</f>
        <v>0</v>
      </c>
      <c r="D492" s="34">
        <f>Navlight!D492</f>
        <v>0</v>
      </c>
      <c r="E492" s="34" t="str">
        <f t="shared" si="56"/>
        <v/>
      </c>
      <c r="F492" s="34" t="str">
        <f t="shared" si="57"/>
        <v>, 0</v>
      </c>
      <c r="G492" s="34" t="str">
        <f t="shared" si="58"/>
        <v>, 0, 0</v>
      </c>
      <c r="H492" s="34" t="str">
        <f t="shared" si="59"/>
        <v>, 0, 0, 0</v>
      </c>
      <c r="I492" s="34" t="str">
        <f t="shared" si="60"/>
        <v>, 0, 0, 0, 0</v>
      </c>
      <c r="J492" s="34" t="str">
        <f t="shared" si="61"/>
        <v/>
      </c>
      <c r="K492" s="34" t="str">
        <f t="shared" si="62"/>
        <v/>
      </c>
      <c r="L492" s="34" t="str">
        <f t="shared" si="63"/>
        <v/>
      </c>
    </row>
    <row r="493" spans="1:18" x14ac:dyDescent="0.25">
      <c r="A493" s="34">
        <f>Navlight!A493</f>
        <v>0</v>
      </c>
      <c r="B493" s="34">
        <f>Navlight!B493</f>
        <v>0</v>
      </c>
      <c r="C493" s="34">
        <f>Navlight!C493</f>
        <v>0</v>
      </c>
      <c r="D493" s="34">
        <f>Navlight!D493</f>
        <v>0</v>
      </c>
      <c r="E493" s="34" t="str">
        <f t="shared" si="56"/>
        <v/>
      </c>
      <c r="F493" s="34" t="str">
        <f t="shared" si="57"/>
        <v>, 0</v>
      </c>
      <c r="G493" s="34" t="str">
        <f t="shared" si="58"/>
        <v>, 0, 0</v>
      </c>
      <c r="H493" s="34" t="str">
        <f t="shared" si="59"/>
        <v>, 0, 0, 0</v>
      </c>
      <c r="I493" s="34" t="str">
        <f t="shared" si="60"/>
        <v>, 0, 0, 0, 0</v>
      </c>
      <c r="J493" s="34" t="str">
        <f t="shared" si="61"/>
        <v/>
      </c>
      <c r="K493" s="34" t="str">
        <f t="shared" si="62"/>
        <v/>
      </c>
      <c r="L493" s="34" t="str">
        <f t="shared" si="63"/>
        <v/>
      </c>
    </row>
    <row r="494" spans="1:18" x14ac:dyDescent="0.25">
      <c r="A494" s="34">
        <f>Navlight!A494</f>
        <v>0</v>
      </c>
      <c r="B494" s="34">
        <f>Navlight!B494</f>
        <v>0</v>
      </c>
      <c r="C494" s="34">
        <f>Navlight!C494</f>
        <v>0</v>
      </c>
      <c r="D494" s="34">
        <f>Navlight!D494</f>
        <v>0</v>
      </c>
      <c r="E494" s="34" t="str">
        <f t="shared" si="56"/>
        <v/>
      </c>
      <c r="F494" s="34" t="str">
        <f t="shared" si="57"/>
        <v>, 0</v>
      </c>
      <c r="G494" s="34" t="str">
        <f t="shared" si="58"/>
        <v>, 0, 0</v>
      </c>
      <c r="H494" s="34" t="str">
        <f t="shared" si="59"/>
        <v>, 0, 0, 0</v>
      </c>
      <c r="I494" s="34" t="str">
        <f t="shared" si="60"/>
        <v>, 0, 0, 0, 0</v>
      </c>
      <c r="J494" s="34" t="str">
        <f t="shared" si="61"/>
        <v/>
      </c>
      <c r="K494" s="34" t="str">
        <f t="shared" si="62"/>
        <v/>
      </c>
      <c r="L494" s="34" t="str">
        <f t="shared" si="63"/>
        <v/>
      </c>
    </row>
    <row r="495" spans="1:18" x14ac:dyDescent="0.25">
      <c r="A495" s="34">
        <f>Navlight!A495</f>
        <v>0</v>
      </c>
      <c r="B495" s="34">
        <f>Navlight!B495</f>
        <v>0</v>
      </c>
      <c r="C495" s="34">
        <f>Navlight!C495</f>
        <v>0</v>
      </c>
      <c r="D495" s="34">
        <f>Navlight!D495</f>
        <v>0</v>
      </c>
      <c r="E495" s="34" t="str">
        <f t="shared" si="56"/>
        <v/>
      </c>
      <c r="F495" s="34" t="str">
        <f t="shared" si="57"/>
        <v>, 0</v>
      </c>
      <c r="G495" s="34" t="str">
        <f t="shared" si="58"/>
        <v>, 0, 0</v>
      </c>
      <c r="H495" s="34" t="str">
        <f t="shared" si="59"/>
        <v>, 0, 0, 0</v>
      </c>
      <c r="I495" s="34" t="str">
        <f t="shared" si="60"/>
        <v>, 0, 0, 0, 0</v>
      </c>
      <c r="J495" s="34" t="str">
        <f t="shared" si="61"/>
        <v/>
      </c>
      <c r="K495" s="34" t="str">
        <f t="shared" si="62"/>
        <v/>
      </c>
      <c r="L495" s="34" t="str">
        <f t="shared" ref="L495:L507" si="64">IF(K495="","",D495)</f>
        <v/>
      </c>
      <c r="M495" s="34"/>
      <c r="N495" s="34"/>
      <c r="O495" s="34"/>
      <c r="P495" s="34"/>
      <c r="Q495" s="34"/>
      <c r="R495" s="34"/>
    </row>
    <row r="496" spans="1:18" x14ac:dyDescent="0.25">
      <c r="A496" s="34">
        <f>Navlight!A496</f>
        <v>0</v>
      </c>
      <c r="B496" s="34">
        <f>Navlight!B496</f>
        <v>0</v>
      </c>
      <c r="C496" s="34">
        <f>Navlight!C496</f>
        <v>0</v>
      </c>
      <c r="D496" s="34">
        <f>Navlight!D496</f>
        <v>0</v>
      </c>
      <c r="E496" s="34" t="str">
        <f t="shared" si="56"/>
        <v/>
      </c>
      <c r="F496" s="34" t="str">
        <f t="shared" si="57"/>
        <v>, 0</v>
      </c>
      <c r="G496" s="34" t="str">
        <f t="shared" si="58"/>
        <v>, 0, 0</v>
      </c>
      <c r="H496" s="34" t="str">
        <f t="shared" si="59"/>
        <v>, 0, 0, 0</v>
      </c>
      <c r="I496" s="34" t="str">
        <f t="shared" si="60"/>
        <v>, 0, 0, 0, 0</v>
      </c>
      <c r="J496" s="34" t="str">
        <f t="shared" si="61"/>
        <v/>
      </c>
      <c r="K496" s="34" t="str">
        <f t="shared" si="62"/>
        <v/>
      </c>
      <c r="L496" s="34" t="str">
        <f t="shared" si="64"/>
        <v/>
      </c>
      <c r="M496" s="34"/>
      <c r="N496" s="34"/>
      <c r="O496" s="34"/>
      <c r="P496" s="34"/>
      <c r="Q496" s="34"/>
      <c r="R496" s="34"/>
    </row>
    <row r="497" spans="1:18" x14ac:dyDescent="0.25">
      <c r="A497" s="34">
        <f>Navlight!A497</f>
        <v>0</v>
      </c>
      <c r="B497" s="34">
        <f>Navlight!B497</f>
        <v>0</v>
      </c>
      <c r="C497" s="34">
        <f>Navlight!C497</f>
        <v>0</v>
      </c>
      <c r="D497" s="34">
        <f>Navlight!D497</f>
        <v>0</v>
      </c>
      <c r="E497" s="34" t="str">
        <f t="shared" si="56"/>
        <v/>
      </c>
      <c r="F497" s="34" t="str">
        <f t="shared" si="57"/>
        <v>, 0</v>
      </c>
      <c r="G497" s="34" t="str">
        <f t="shared" si="58"/>
        <v>, 0, 0</v>
      </c>
      <c r="H497" s="34" t="str">
        <f t="shared" si="59"/>
        <v>, 0, 0, 0</v>
      </c>
      <c r="I497" s="34" t="str">
        <f t="shared" si="60"/>
        <v>, 0, 0, 0, 0</v>
      </c>
      <c r="J497" s="34" t="str">
        <f t="shared" si="61"/>
        <v/>
      </c>
      <c r="K497" s="34" t="str">
        <f t="shared" si="62"/>
        <v/>
      </c>
      <c r="L497" s="34" t="str">
        <f t="shared" si="64"/>
        <v/>
      </c>
      <c r="M497" s="34"/>
      <c r="N497" s="34"/>
      <c r="O497" s="34"/>
      <c r="P497" s="34"/>
      <c r="Q497" s="34"/>
      <c r="R497" s="34"/>
    </row>
    <row r="498" spans="1:18" x14ac:dyDescent="0.25">
      <c r="A498" s="34">
        <f>Navlight!A498</f>
        <v>0</v>
      </c>
      <c r="B498" s="34">
        <f>Navlight!B498</f>
        <v>0</v>
      </c>
      <c r="C498" s="34">
        <f>Navlight!C498</f>
        <v>0</v>
      </c>
      <c r="D498" s="34">
        <f>Navlight!D498</f>
        <v>0</v>
      </c>
      <c r="E498" s="34" t="str">
        <f t="shared" si="56"/>
        <v/>
      </c>
      <c r="F498" s="34" t="str">
        <f t="shared" si="57"/>
        <v>, 0</v>
      </c>
      <c r="G498" s="34" t="str">
        <f t="shared" si="58"/>
        <v>, 0, 0</v>
      </c>
      <c r="H498" s="34" t="str">
        <f t="shared" si="59"/>
        <v>, 0, 0, 0</v>
      </c>
      <c r="I498" s="34" t="str">
        <f t="shared" si="60"/>
        <v>, 0, 0, 0, 0</v>
      </c>
      <c r="J498" s="34" t="str">
        <f t="shared" si="61"/>
        <v/>
      </c>
      <c r="K498" s="34" t="str">
        <f t="shared" si="62"/>
        <v/>
      </c>
      <c r="L498" s="34" t="str">
        <f t="shared" si="64"/>
        <v/>
      </c>
      <c r="M498" s="34"/>
      <c r="N498" s="34"/>
      <c r="O498" s="34"/>
      <c r="P498" s="34"/>
      <c r="Q498" s="34"/>
      <c r="R498" s="34"/>
    </row>
    <row r="499" spans="1:18" x14ac:dyDescent="0.25">
      <c r="A499" s="34">
        <f>Navlight!A499</f>
        <v>0</v>
      </c>
      <c r="B499" s="34">
        <f>Navlight!B499</f>
        <v>0</v>
      </c>
      <c r="C499" s="34">
        <f>Navlight!C499</f>
        <v>0</v>
      </c>
      <c r="D499" s="34">
        <f>Navlight!D499</f>
        <v>0</v>
      </c>
      <c r="E499" s="34" t="str">
        <f t="shared" si="56"/>
        <v/>
      </c>
      <c r="F499" s="34" t="str">
        <f t="shared" si="57"/>
        <v>, 0</v>
      </c>
      <c r="G499" s="34" t="str">
        <f t="shared" si="58"/>
        <v>, 0, 0</v>
      </c>
      <c r="H499" s="34" t="str">
        <f t="shared" si="59"/>
        <v>, 0, 0, 0</v>
      </c>
      <c r="I499" s="34" t="str">
        <f t="shared" si="60"/>
        <v>, 0, 0, 0, 0</v>
      </c>
      <c r="J499" s="34" t="str">
        <f t="shared" si="61"/>
        <v/>
      </c>
      <c r="K499" s="34" t="str">
        <f t="shared" si="62"/>
        <v/>
      </c>
      <c r="L499" s="34" t="str">
        <f t="shared" si="64"/>
        <v/>
      </c>
      <c r="M499" s="34"/>
      <c r="N499" s="34"/>
      <c r="O499" s="34"/>
      <c r="P499" s="34"/>
      <c r="Q499" s="34"/>
      <c r="R499" s="34"/>
    </row>
    <row r="500" spans="1:18" x14ac:dyDescent="0.25">
      <c r="A500" s="34">
        <f>Navlight!A500</f>
        <v>0</v>
      </c>
      <c r="B500" s="34">
        <f>Navlight!B500</f>
        <v>0</v>
      </c>
      <c r="C500" s="34">
        <f>Navlight!C500</f>
        <v>0</v>
      </c>
      <c r="D500" s="34">
        <f>Navlight!D500</f>
        <v>0</v>
      </c>
      <c r="E500" s="34" t="str">
        <f t="shared" si="56"/>
        <v/>
      </c>
      <c r="F500" s="34" t="str">
        <f t="shared" si="57"/>
        <v>, 0</v>
      </c>
      <c r="G500" s="34" t="str">
        <f t="shared" si="58"/>
        <v>, 0, 0</v>
      </c>
      <c r="H500" s="34" t="str">
        <f t="shared" si="59"/>
        <v>, 0, 0, 0</v>
      </c>
      <c r="I500" s="34" t="str">
        <f t="shared" si="60"/>
        <v>, 0, 0, 0, 0</v>
      </c>
      <c r="J500" s="34" t="str">
        <f t="shared" si="61"/>
        <v/>
      </c>
      <c r="K500" s="34" t="str">
        <f t="shared" si="62"/>
        <v/>
      </c>
      <c r="L500" s="34" t="str">
        <f t="shared" si="64"/>
        <v/>
      </c>
      <c r="M500" s="34"/>
      <c r="N500" s="34"/>
      <c r="O500" s="34"/>
      <c r="P500" s="34"/>
      <c r="Q500" s="34"/>
      <c r="R500" s="34"/>
    </row>
    <row r="501" spans="1:18" x14ac:dyDescent="0.25">
      <c r="A501" s="34">
        <f>Navlight!A501</f>
        <v>0</v>
      </c>
      <c r="B501" s="34">
        <f>Navlight!B501</f>
        <v>0</v>
      </c>
      <c r="C501" s="34">
        <f>Navlight!C501</f>
        <v>0</v>
      </c>
      <c r="D501" s="34">
        <f>Navlight!D501</f>
        <v>0</v>
      </c>
      <c r="E501" s="34" t="str">
        <f t="shared" si="56"/>
        <v/>
      </c>
      <c r="F501" s="34" t="str">
        <f t="shared" si="57"/>
        <v>, 0</v>
      </c>
      <c r="G501" s="34" t="str">
        <f t="shared" si="58"/>
        <v>, 0, 0</v>
      </c>
      <c r="H501" s="34" t="str">
        <f t="shared" si="59"/>
        <v>, 0, 0, 0</v>
      </c>
      <c r="I501" s="34" t="str">
        <f t="shared" si="60"/>
        <v>, 0, 0, 0, 0</v>
      </c>
      <c r="J501" s="34" t="str">
        <f t="shared" si="61"/>
        <v/>
      </c>
      <c r="K501" s="34" t="str">
        <f t="shared" si="62"/>
        <v/>
      </c>
      <c r="L501" s="34" t="str">
        <f t="shared" si="64"/>
        <v/>
      </c>
      <c r="M501" s="34"/>
      <c r="N501" s="34"/>
      <c r="O501" s="34"/>
      <c r="P501" s="34"/>
      <c r="Q501" s="34"/>
      <c r="R501" s="34"/>
    </row>
    <row r="502" spans="1:18" x14ac:dyDescent="0.25">
      <c r="A502" s="34">
        <f>Navlight!A502</f>
        <v>0</v>
      </c>
      <c r="B502" s="34">
        <f>Navlight!B502</f>
        <v>0</v>
      </c>
      <c r="C502" s="34">
        <f>Navlight!C502</f>
        <v>0</v>
      </c>
      <c r="D502" s="34">
        <f>Navlight!D502</f>
        <v>0</v>
      </c>
      <c r="E502" s="34" t="str">
        <f t="shared" si="56"/>
        <v/>
      </c>
      <c r="F502" s="34" t="str">
        <f t="shared" si="57"/>
        <v>, 0</v>
      </c>
      <c r="G502" s="34" t="str">
        <f t="shared" si="58"/>
        <v>, 0, 0</v>
      </c>
      <c r="H502" s="34" t="str">
        <f t="shared" si="59"/>
        <v>, 0, 0, 0</v>
      </c>
      <c r="I502" s="34" t="str">
        <f t="shared" si="60"/>
        <v>, 0, 0, 0, 0</v>
      </c>
      <c r="J502" s="34" t="str">
        <f t="shared" si="61"/>
        <v/>
      </c>
      <c r="K502" s="34" t="str">
        <f t="shared" si="62"/>
        <v/>
      </c>
      <c r="L502" s="34" t="str">
        <f t="shared" si="64"/>
        <v/>
      </c>
      <c r="M502" s="34"/>
      <c r="N502" s="34"/>
      <c r="O502" s="34"/>
      <c r="P502" s="34"/>
      <c r="Q502" s="34"/>
      <c r="R502" s="34"/>
    </row>
    <row r="503" spans="1:18" x14ac:dyDescent="0.25">
      <c r="A503" s="34">
        <f>Navlight!A503</f>
        <v>0</v>
      </c>
      <c r="B503" s="34">
        <f>Navlight!B503</f>
        <v>0</v>
      </c>
      <c r="C503" s="34">
        <f>Navlight!C503</f>
        <v>0</v>
      </c>
      <c r="D503" s="34">
        <f>Navlight!D503</f>
        <v>0</v>
      </c>
      <c r="E503" s="34" t="str">
        <f t="shared" si="56"/>
        <v/>
      </c>
      <c r="F503" s="34" t="str">
        <f t="shared" si="57"/>
        <v>, 0</v>
      </c>
      <c r="G503" s="34" t="str">
        <f t="shared" si="58"/>
        <v>, 0, 0</v>
      </c>
      <c r="H503" s="34" t="str">
        <f t="shared" si="59"/>
        <v>, 0, 0, 0</v>
      </c>
      <c r="I503" s="34" t="str">
        <f t="shared" si="60"/>
        <v>, 0, 0, 0, 0</v>
      </c>
      <c r="J503" s="34" t="str">
        <f t="shared" si="61"/>
        <v/>
      </c>
      <c r="K503" s="34" t="str">
        <f t="shared" si="62"/>
        <v/>
      </c>
      <c r="L503" s="34" t="str">
        <f t="shared" si="64"/>
        <v/>
      </c>
      <c r="M503" s="34"/>
      <c r="N503" s="34"/>
      <c r="O503" s="34"/>
      <c r="P503" s="34"/>
      <c r="Q503" s="34"/>
      <c r="R503" s="34"/>
    </row>
    <row r="504" spans="1:18" x14ac:dyDescent="0.25">
      <c r="A504" s="34">
        <f>Navlight!A504</f>
        <v>0</v>
      </c>
      <c r="B504" s="34">
        <f>Navlight!B504</f>
        <v>0</v>
      </c>
      <c r="C504" s="34">
        <f>Navlight!C504</f>
        <v>0</v>
      </c>
      <c r="D504" s="34">
        <f>Navlight!D504</f>
        <v>0</v>
      </c>
      <c r="E504" s="34" t="str">
        <f t="shared" si="56"/>
        <v/>
      </c>
      <c r="F504" s="34" t="str">
        <f t="shared" si="57"/>
        <v>, 0</v>
      </c>
      <c r="G504" s="34" t="str">
        <f t="shared" si="58"/>
        <v>, 0, 0</v>
      </c>
      <c r="H504" s="34" t="str">
        <f t="shared" si="59"/>
        <v>, 0, 0, 0</v>
      </c>
      <c r="I504" s="34" t="str">
        <f t="shared" si="60"/>
        <v>, 0, 0, 0, 0</v>
      </c>
      <c r="J504" s="34" t="str">
        <f t="shared" si="61"/>
        <v/>
      </c>
      <c r="K504" s="34" t="str">
        <f t="shared" si="62"/>
        <v/>
      </c>
      <c r="L504" s="34" t="str">
        <f t="shared" si="64"/>
        <v/>
      </c>
      <c r="M504" s="34"/>
      <c r="N504" s="34"/>
      <c r="O504" s="34"/>
      <c r="P504" s="34"/>
      <c r="Q504" s="34"/>
      <c r="R504" s="34"/>
    </row>
    <row r="505" spans="1:18" x14ac:dyDescent="0.25">
      <c r="A505" s="34">
        <f>Navlight!A505</f>
        <v>0</v>
      </c>
      <c r="B505" s="34">
        <f>Navlight!B505</f>
        <v>0</v>
      </c>
      <c r="C505" s="34">
        <f>Navlight!C505</f>
        <v>0</v>
      </c>
      <c r="D505" s="34">
        <f>Navlight!D505</f>
        <v>0</v>
      </c>
      <c r="E505" s="34" t="str">
        <f t="shared" si="56"/>
        <v/>
      </c>
      <c r="F505" s="34" t="str">
        <f t="shared" si="57"/>
        <v>, 0</v>
      </c>
      <c r="G505" s="34" t="str">
        <f t="shared" si="58"/>
        <v>, 0, 0</v>
      </c>
      <c r="H505" s="34" t="str">
        <f t="shared" si="59"/>
        <v>, 0, 0, 0</v>
      </c>
      <c r="I505" s="34" t="str">
        <f t="shared" si="60"/>
        <v xml:space="preserve">, 0, 0, 0, </v>
      </c>
      <c r="J505" s="34" t="str">
        <f t="shared" si="61"/>
        <v/>
      </c>
      <c r="K505" s="34" t="str">
        <f t="shared" si="62"/>
        <v/>
      </c>
      <c r="L505" s="34" t="str">
        <f t="shared" si="64"/>
        <v/>
      </c>
      <c r="M505" s="34"/>
      <c r="N505" s="34"/>
      <c r="O505" s="34"/>
      <c r="P505" s="34"/>
      <c r="Q505" s="34"/>
      <c r="R505" s="34"/>
    </row>
    <row r="506" spans="1:18" x14ac:dyDescent="0.25">
      <c r="A506" s="34">
        <f>Navlight!A506</f>
        <v>0</v>
      </c>
      <c r="B506" s="34">
        <f>Navlight!B506</f>
        <v>0</v>
      </c>
      <c r="C506" s="34">
        <f>Navlight!C506</f>
        <v>0</v>
      </c>
      <c r="D506" s="34">
        <f>Navlight!D506</f>
        <v>0</v>
      </c>
      <c r="E506" s="34" t="str">
        <f t="shared" si="56"/>
        <v/>
      </c>
      <c r="F506" s="34" t="str">
        <f t="shared" si="57"/>
        <v>, 0</v>
      </c>
      <c r="G506" s="34" t="str">
        <f t="shared" si="58"/>
        <v>, 0, 0</v>
      </c>
      <c r="H506" s="34" t="str">
        <f t="shared" si="59"/>
        <v xml:space="preserve">, 0, 0, </v>
      </c>
      <c r="I506" s="34" t="str">
        <f t="shared" si="60"/>
        <v xml:space="preserve">, 0, 0, , </v>
      </c>
      <c r="J506" s="34" t="str">
        <f t="shared" si="61"/>
        <v/>
      </c>
      <c r="K506" s="34" t="str">
        <f t="shared" si="62"/>
        <v/>
      </c>
      <c r="L506" s="34" t="str">
        <f t="shared" si="64"/>
        <v/>
      </c>
      <c r="M506" s="34"/>
      <c r="N506" s="34"/>
      <c r="O506" s="34"/>
      <c r="P506" s="34"/>
      <c r="Q506" s="34"/>
      <c r="R506" s="34"/>
    </row>
    <row r="507" spans="1:18" x14ac:dyDescent="0.25">
      <c r="A507" s="34">
        <f>Navlight!A507</f>
        <v>0</v>
      </c>
      <c r="B507" s="34">
        <f>Navlight!B507</f>
        <v>0</v>
      </c>
      <c r="C507" s="34">
        <f>Navlight!C507</f>
        <v>0</v>
      </c>
      <c r="D507" s="34">
        <f>Navlight!D507</f>
        <v>0</v>
      </c>
      <c r="E507" s="34" t="str">
        <f t="shared" si="56"/>
        <v/>
      </c>
      <c r="F507" s="34" t="str">
        <f t="shared" si="57"/>
        <v>, 0</v>
      </c>
      <c r="G507" s="34" t="str">
        <f t="shared" si="58"/>
        <v xml:space="preserve">, 0, </v>
      </c>
      <c r="H507" s="34" t="str">
        <f t="shared" si="59"/>
        <v xml:space="preserve">, 0, , </v>
      </c>
      <c r="I507" s="34" t="str">
        <f t="shared" si="60"/>
        <v xml:space="preserve">, 0, , , </v>
      </c>
      <c r="J507" s="34" t="str">
        <f t="shared" si="61"/>
        <v/>
      </c>
      <c r="K507" s="34" t="str">
        <f t="shared" si="62"/>
        <v/>
      </c>
      <c r="L507" s="34" t="str">
        <f t="shared" si="64"/>
        <v/>
      </c>
      <c r="M507" s="34"/>
      <c r="N507" s="34"/>
      <c r="O507" s="34"/>
      <c r="P507" s="34"/>
      <c r="Q507" s="34"/>
      <c r="R507" s="34"/>
    </row>
    <row r="508" spans="1:18" x14ac:dyDescent="0.25">
      <c r="A508" s="34">
        <f>Navlight!A508</f>
        <v>0</v>
      </c>
      <c r="B508" s="34">
        <f>Navlight!B508</f>
        <v>0</v>
      </c>
      <c r="C508" s="34">
        <f>Navlight!C508</f>
        <v>0</v>
      </c>
      <c r="D508" s="34">
        <f>Navlight!D508</f>
        <v>0</v>
      </c>
    </row>
  </sheetData>
  <sheetProtection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workbookViewId="0">
      <selection activeCell="F14" sqref="F14"/>
    </sheetView>
  </sheetViews>
  <sheetFormatPr defaultRowHeight="15" x14ac:dyDescent="0.25"/>
  <cols>
    <col min="4" max="4" width="49.7109375" customWidth="1"/>
  </cols>
  <sheetData>
    <row r="1" spans="1:4" x14ac:dyDescent="0.25">
      <c r="A1" t="s">
        <v>331</v>
      </c>
    </row>
    <row r="2" spans="1:4" x14ac:dyDescent="0.25">
      <c r="A2" s="9" t="s">
        <v>141</v>
      </c>
    </row>
    <row r="3" spans="1:4" x14ac:dyDescent="0.25">
      <c r="A3" s="2" t="s">
        <v>142</v>
      </c>
      <c r="B3" s="2" t="s">
        <v>15</v>
      </c>
      <c r="C3" s="2" t="s">
        <v>1</v>
      </c>
      <c r="D3" s="2" t="s">
        <v>143</v>
      </c>
    </row>
    <row r="4" spans="1:4" ht="24" customHeight="1" x14ac:dyDescent="0.25">
      <c r="A4" s="2">
        <v>1</v>
      </c>
      <c r="B4" s="2"/>
      <c r="C4" s="2"/>
      <c r="D4" s="2"/>
    </row>
    <row r="5" spans="1:4" ht="24" customHeight="1" x14ac:dyDescent="0.25">
      <c r="A5" s="2">
        <v>2</v>
      </c>
      <c r="B5" s="2"/>
      <c r="C5" s="2"/>
      <c r="D5" s="2"/>
    </row>
    <row r="6" spans="1:4" ht="24" customHeight="1" x14ac:dyDescent="0.25">
      <c r="A6" s="2">
        <v>3</v>
      </c>
      <c r="B6" s="2"/>
      <c r="C6" s="2"/>
      <c r="D6" s="2"/>
    </row>
    <row r="8" spans="1:4" x14ac:dyDescent="0.25">
      <c r="A8" s="9" t="s">
        <v>144</v>
      </c>
    </row>
    <row r="9" spans="1:4" x14ac:dyDescent="0.25">
      <c r="A9" s="2" t="s">
        <v>142</v>
      </c>
      <c r="B9" s="2" t="s">
        <v>15</v>
      </c>
      <c r="C9" s="2" t="s">
        <v>1</v>
      </c>
      <c r="D9" s="2" t="s">
        <v>143</v>
      </c>
    </row>
    <row r="10" spans="1:4" ht="24" customHeight="1" x14ac:dyDescent="0.25">
      <c r="A10" s="2">
        <v>1</v>
      </c>
      <c r="B10" s="2"/>
      <c r="C10" s="2"/>
      <c r="D10" s="2"/>
    </row>
    <row r="11" spans="1:4" ht="24" customHeight="1" x14ac:dyDescent="0.25">
      <c r="A11" s="2">
        <v>2</v>
      </c>
      <c r="B11" s="2"/>
      <c r="C11" s="2"/>
      <c r="D11" s="2"/>
    </row>
    <row r="12" spans="1:4" ht="24" customHeight="1" x14ac:dyDescent="0.25">
      <c r="A12" s="2">
        <v>3</v>
      </c>
      <c r="B12" s="2"/>
      <c r="C12" s="2"/>
      <c r="D12" s="2"/>
    </row>
    <row r="14" spans="1:4" x14ac:dyDescent="0.25">
      <c r="A14" s="9" t="s">
        <v>145</v>
      </c>
    </row>
    <row r="15" spans="1:4" x14ac:dyDescent="0.25">
      <c r="A15" s="2" t="s">
        <v>142</v>
      </c>
      <c r="B15" s="2" t="s">
        <v>15</v>
      </c>
      <c r="C15" s="2" t="s">
        <v>1</v>
      </c>
      <c r="D15" s="2" t="s">
        <v>143</v>
      </c>
    </row>
    <row r="16" spans="1:4" ht="24" customHeight="1" x14ac:dyDescent="0.25">
      <c r="A16" s="2">
        <v>1</v>
      </c>
      <c r="B16" s="2"/>
      <c r="C16" s="2"/>
      <c r="D16" s="2"/>
    </row>
    <row r="17" spans="1:4" ht="24" customHeight="1" x14ac:dyDescent="0.25">
      <c r="A17" s="2">
        <v>2</v>
      </c>
      <c r="B17" s="2"/>
      <c r="C17" s="2"/>
      <c r="D17" s="2"/>
    </row>
    <row r="18" spans="1:4" ht="24" customHeight="1" x14ac:dyDescent="0.25">
      <c r="A18" s="2">
        <v>3</v>
      </c>
      <c r="B18" s="2"/>
      <c r="C18" s="2"/>
      <c r="D18" s="2"/>
    </row>
    <row r="20" spans="1:4" x14ac:dyDescent="0.25">
      <c r="A20" s="9" t="s">
        <v>146</v>
      </c>
    </row>
    <row r="21" spans="1:4" x14ac:dyDescent="0.25">
      <c r="A21" s="2" t="s">
        <v>142</v>
      </c>
      <c r="B21" s="2" t="s">
        <v>15</v>
      </c>
      <c r="C21" s="2" t="s">
        <v>1</v>
      </c>
      <c r="D21" s="2" t="s">
        <v>143</v>
      </c>
    </row>
    <row r="22" spans="1:4" ht="24" customHeight="1" x14ac:dyDescent="0.25">
      <c r="A22" s="2">
        <v>1</v>
      </c>
      <c r="B22" s="2"/>
      <c r="C22" s="2"/>
      <c r="D22" s="2"/>
    </row>
    <row r="23" spans="1:4" ht="24" customHeight="1" x14ac:dyDescent="0.25">
      <c r="A23" s="2">
        <v>2</v>
      </c>
      <c r="B23" s="2"/>
      <c r="C23" s="2"/>
      <c r="D23" s="2"/>
    </row>
    <row r="24" spans="1:4" ht="24" customHeight="1" x14ac:dyDescent="0.25">
      <c r="A24" s="2">
        <v>3</v>
      </c>
      <c r="B24" s="2"/>
      <c r="C24" s="2"/>
      <c r="D24" s="2"/>
    </row>
    <row r="25" spans="1:4" ht="12.6" customHeight="1" x14ac:dyDescent="0.25">
      <c r="A25" s="33"/>
      <c r="B25" s="33"/>
      <c r="C25" s="33"/>
      <c r="D25" s="33"/>
    </row>
    <row r="26" spans="1:4" x14ac:dyDescent="0.25">
      <c r="A26" s="9" t="s">
        <v>147</v>
      </c>
    </row>
    <row r="27" spans="1:4" x14ac:dyDescent="0.25">
      <c r="A27" s="2" t="s">
        <v>142</v>
      </c>
      <c r="B27" s="2" t="s">
        <v>15</v>
      </c>
      <c r="C27" s="2" t="s">
        <v>1</v>
      </c>
      <c r="D27" s="2" t="s">
        <v>143</v>
      </c>
    </row>
    <row r="28" spans="1:4" ht="24" customHeight="1" x14ac:dyDescent="0.25">
      <c r="A28" s="2">
        <v>1</v>
      </c>
      <c r="B28" s="2"/>
      <c r="C28" s="2"/>
      <c r="D28" s="2"/>
    </row>
    <row r="29" spans="1:4" ht="24" customHeight="1" x14ac:dyDescent="0.25">
      <c r="A29" s="2">
        <v>2</v>
      </c>
      <c r="B29" s="2"/>
      <c r="C29" s="2"/>
      <c r="D29" s="2"/>
    </row>
    <row r="30" spans="1:4" ht="24" customHeight="1" x14ac:dyDescent="0.25">
      <c r="A30" s="2">
        <v>3</v>
      </c>
      <c r="B30" s="2"/>
      <c r="C30" s="2"/>
      <c r="D30" s="2"/>
    </row>
    <row r="32" spans="1:4" x14ac:dyDescent="0.25">
      <c r="A32" s="9" t="s">
        <v>148</v>
      </c>
    </row>
    <row r="33" spans="1:4" x14ac:dyDescent="0.25">
      <c r="A33" s="2" t="s">
        <v>142</v>
      </c>
      <c r="B33" s="2" t="s">
        <v>15</v>
      </c>
      <c r="C33" s="2" t="s">
        <v>1</v>
      </c>
      <c r="D33" s="2" t="s">
        <v>143</v>
      </c>
    </row>
    <row r="34" spans="1:4" ht="24" customHeight="1" x14ac:dyDescent="0.25">
      <c r="A34" s="2">
        <v>1</v>
      </c>
      <c r="B34" s="2"/>
      <c r="C34" s="2"/>
      <c r="D34" s="2"/>
    </row>
    <row r="35" spans="1:4" ht="24" customHeight="1" x14ac:dyDescent="0.25">
      <c r="A35" s="2">
        <v>2</v>
      </c>
      <c r="B35" s="2"/>
      <c r="C35" s="2"/>
      <c r="D35" s="2"/>
    </row>
    <row r="36" spans="1:4" ht="24" customHeight="1" x14ac:dyDescent="0.25">
      <c r="A36" s="2">
        <v>3</v>
      </c>
      <c r="B36" s="2"/>
      <c r="C36" s="2"/>
      <c r="D36" s="2"/>
    </row>
    <row r="38" spans="1:4" x14ac:dyDescent="0.25">
      <c r="A38" s="9" t="s">
        <v>149</v>
      </c>
    </row>
    <row r="39" spans="1:4" x14ac:dyDescent="0.25">
      <c r="A39" s="2" t="s">
        <v>142</v>
      </c>
      <c r="B39" s="2" t="s">
        <v>15</v>
      </c>
      <c r="C39" s="2" t="s">
        <v>1</v>
      </c>
      <c r="D39" s="2" t="s">
        <v>143</v>
      </c>
    </row>
    <row r="40" spans="1:4" ht="24" customHeight="1" x14ac:dyDescent="0.25">
      <c r="A40" s="2">
        <v>1</v>
      </c>
      <c r="B40" s="2"/>
      <c r="C40" s="2"/>
      <c r="D40" s="2"/>
    </row>
    <row r="41" spans="1:4" ht="24" customHeight="1" x14ac:dyDescent="0.25">
      <c r="A41" s="2">
        <v>2</v>
      </c>
      <c r="B41" s="2"/>
      <c r="C41" s="2"/>
      <c r="D41" s="2"/>
    </row>
    <row r="42" spans="1:4" ht="24" customHeight="1" x14ac:dyDescent="0.25">
      <c r="A42" s="2">
        <v>3</v>
      </c>
      <c r="B42" s="2"/>
      <c r="C42" s="2"/>
      <c r="D42" s="2"/>
    </row>
    <row r="44" spans="1:4" x14ac:dyDescent="0.25">
      <c r="A44" s="9" t="s">
        <v>150</v>
      </c>
    </row>
    <row r="45" spans="1:4" x14ac:dyDescent="0.25">
      <c r="A45" s="2" t="s">
        <v>142</v>
      </c>
      <c r="B45" s="2" t="s">
        <v>15</v>
      </c>
      <c r="C45" s="2" t="s">
        <v>1</v>
      </c>
      <c r="D45" s="2" t="s">
        <v>143</v>
      </c>
    </row>
    <row r="46" spans="1:4" ht="24" customHeight="1" x14ac:dyDescent="0.25">
      <c r="A46" s="2">
        <v>1</v>
      </c>
      <c r="B46" s="2"/>
      <c r="C46" s="2"/>
      <c r="D46" s="2"/>
    </row>
    <row r="47" spans="1:4" ht="24" customHeight="1" x14ac:dyDescent="0.25">
      <c r="A47" s="2">
        <v>2</v>
      </c>
      <c r="B47" s="2"/>
      <c r="C47" s="2"/>
      <c r="D47" s="2"/>
    </row>
    <row r="48" spans="1:4" ht="24" customHeight="1" x14ac:dyDescent="0.25">
      <c r="A48" s="2">
        <v>3</v>
      </c>
      <c r="B48" s="2"/>
      <c r="C48" s="2"/>
      <c r="D48" s="2"/>
    </row>
    <row r="50" spans="1:4" x14ac:dyDescent="0.25">
      <c r="A50" s="9" t="s">
        <v>151</v>
      </c>
    </row>
    <row r="51" spans="1:4" x14ac:dyDescent="0.25">
      <c r="A51" s="2" t="s">
        <v>142</v>
      </c>
      <c r="B51" s="2" t="s">
        <v>15</v>
      </c>
      <c r="C51" s="2" t="s">
        <v>1</v>
      </c>
      <c r="D51" s="2" t="s">
        <v>143</v>
      </c>
    </row>
    <row r="52" spans="1:4" ht="24" customHeight="1" x14ac:dyDescent="0.25">
      <c r="A52" s="2">
        <v>1</v>
      </c>
      <c r="B52" s="2"/>
      <c r="C52" s="2"/>
      <c r="D52" s="2"/>
    </row>
    <row r="53" spans="1:4" ht="24" customHeight="1" x14ac:dyDescent="0.25">
      <c r="A53" s="2">
        <v>2</v>
      </c>
      <c r="B53" s="2"/>
      <c r="C53" s="2"/>
      <c r="D53" s="2"/>
    </row>
    <row r="54" spans="1:4" ht="24" customHeight="1" x14ac:dyDescent="0.25">
      <c r="A54" s="2">
        <v>3</v>
      </c>
      <c r="B54" s="2"/>
      <c r="C54" s="2"/>
      <c r="D54" s="2"/>
    </row>
    <row r="56" spans="1:4" x14ac:dyDescent="0.25">
      <c r="A56" s="9" t="s">
        <v>152</v>
      </c>
    </row>
    <row r="57" spans="1:4" x14ac:dyDescent="0.25">
      <c r="A57" s="2" t="s">
        <v>142</v>
      </c>
      <c r="B57" s="2" t="s">
        <v>15</v>
      </c>
      <c r="C57" s="2" t="s">
        <v>1</v>
      </c>
      <c r="D57" s="2" t="s">
        <v>143</v>
      </c>
    </row>
    <row r="58" spans="1:4" ht="24" customHeight="1" x14ac:dyDescent="0.25">
      <c r="A58" s="2">
        <v>1</v>
      </c>
      <c r="B58" s="2"/>
      <c r="C58" s="2"/>
      <c r="D58" s="2"/>
    </row>
    <row r="59" spans="1:4" ht="24" customHeight="1" x14ac:dyDescent="0.25">
      <c r="A59" s="2">
        <v>2</v>
      </c>
      <c r="B59" s="2"/>
      <c r="C59" s="2"/>
      <c r="D59" s="2"/>
    </row>
    <row r="60" spans="1:4" ht="24" customHeight="1" x14ac:dyDescent="0.25">
      <c r="A60" s="2">
        <v>3</v>
      </c>
      <c r="B60" s="2"/>
      <c r="C60" s="2"/>
      <c r="D60" s="2"/>
    </row>
    <row r="62" spans="1:4" x14ac:dyDescent="0.25">
      <c r="A62" s="9" t="s">
        <v>153</v>
      </c>
    </row>
    <row r="63" spans="1:4" x14ac:dyDescent="0.25">
      <c r="A63" s="2" t="s">
        <v>142</v>
      </c>
      <c r="B63" s="2" t="s">
        <v>15</v>
      </c>
      <c r="C63" s="2" t="s">
        <v>1</v>
      </c>
      <c r="D63" s="2" t="s">
        <v>143</v>
      </c>
    </row>
    <row r="64" spans="1:4" ht="24" customHeight="1" x14ac:dyDescent="0.25">
      <c r="A64" s="2">
        <v>1</v>
      </c>
      <c r="B64" s="2"/>
      <c r="C64" s="2"/>
      <c r="D64" s="2"/>
    </row>
    <row r="65" spans="1:4" ht="24" customHeight="1" x14ac:dyDescent="0.25">
      <c r="A65" s="2">
        <v>2</v>
      </c>
      <c r="B65" s="2"/>
      <c r="C65" s="2"/>
      <c r="D65" s="2"/>
    </row>
    <row r="66" spans="1:4" ht="24" customHeight="1" x14ac:dyDescent="0.25">
      <c r="A66" s="2">
        <v>3</v>
      </c>
      <c r="B66" s="2"/>
      <c r="C66" s="2"/>
      <c r="D66" s="2"/>
    </row>
    <row r="68" spans="1:4" x14ac:dyDescent="0.25">
      <c r="A68" s="9" t="s">
        <v>154</v>
      </c>
    </row>
    <row r="69" spans="1:4" x14ac:dyDescent="0.25">
      <c r="A69" s="2" t="s">
        <v>142</v>
      </c>
      <c r="B69" s="2" t="s">
        <v>15</v>
      </c>
      <c r="C69" s="2" t="s">
        <v>1</v>
      </c>
      <c r="D69" s="2" t="s">
        <v>143</v>
      </c>
    </row>
    <row r="70" spans="1:4" ht="24" customHeight="1" x14ac:dyDescent="0.25">
      <c r="A70" s="2">
        <v>1</v>
      </c>
      <c r="B70" s="2"/>
      <c r="C70" s="2"/>
      <c r="D70" s="2"/>
    </row>
    <row r="71" spans="1:4" ht="24" customHeight="1" x14ac:dyDescent="0.25">
      <c r="A71" s="2">
        <v>2</v>
      </c>
      <c r="B71" s="2"/>
      <c r="C71" s="2"/>
      <c r="D71" s="2"/>
    </row>
    <row r="72" spans="1:4" ht="24" customHeight="1" x14ac:dyDescent="0.25">
      <c r="A72" s="2">
        <v>3</v>
      </c>
      <c r="B72" s="2"/>
      <c r="C72" s="2"/>
      <c r="D72" s="2"/>
    </row>
    <row r="74" spans="1:4" x14ac:dyDescent="0.25">
      <c r="A74" s="9" t="s">
        <v>155</v>
      </c>
    </row>
    <row r="75" spans="1:4" x14ac:dyDescent="0.25">
      <c r="A75" s="2" t="s">
        <v>142</v>
      </c>
      <c r="B75" s="2" t="s">
        <v>15</v>
      </c>
      <c r="C75" s="2" t="s">
        <v>1</v>
      </c>
      <c r="D75" s="2" t="s">
        <v>143</v>
      </c>
    </row>
    <row r="76" spans="1:4" ht="24" customHeight="1" x14ac:dyDescent="0.25">
      <c r="A76" s="2">
        <v>1</v>
      </c>
      <c r="B76" s="2"/>
      <c r="C76" s="2"/>
      <c r="D76" s="2"/>
    </row>
    <row r="77" spans="1:4" ht="24" customHeight="1" x14ac:dyDescent="0.25">
      <c r="A77" s="2">
        <v>2</v>
      </c>
      <c r="B77" s="2"/>
      <c r="C77" s="2"/>
      <c r="D77" s="2"/>
    </row>
    <row r="78" spans="1:4" ht="24" customHeight="1" x14ac:dyDescent="0.25">
      <c r="A78" s="2">
        <v>3</v>
      </c>
      <c r="B78" s="2"/>
      <c r="C78" s="2"/>
      <c r="D78" s="2"/>
    </row>
    <row r="80" spans="1:4" x14ac:dyDescent="0.25">
      <c r="A80" s="9" t="s">
        <v>156</v>
      </c>
    </row>
    <row r="81" spans="1:4" x14ac:dyDescent="0.25">
      <c r="A81" s="2" t="s">
        <v>142</v>
      </c>
      <c r="B81" s="2" t="s">
        <v>15</v>
      </c>
      <c r="C81" s="2" t="s">
        <v>1</v>
      </c>
      <c r="D81" s="2" t="s">
        <v>143</v>
      </c>
    </row>
    <row r="82" spans="1:4" ht="24" customHeight="1" x14ac:dyDescent="0.25">
      <c r="A82" s="2">
        <v>1</v>
      </c>
      <c r="B82" s="2"/>
      <c r="C82" s="2"/>
      <c r="D82" s="2"/>
    </row>
    <row r="83" spans="1:4" ht="24" customHeight="1" x14ac:dyDescent="0.25">
      <c r="A83" s="2">
        <v>2</v>
      </c>
      <c r="B83" s="2"/>
      <c r="C83" s="2"/>
      <c r="D83" s="2"/>
    </row>
    <row r="84" spans="1:4" ht="24" customHeight="1" x14ac:dyDescent="0.25">
      <c r="A84" s="2">
        <v>3</v>
      </c>
      <c r="B84" s="2"/>
      <c r="C84" s="2"/>
      <c r="D84" s="2"/>
    </row>
    <row r="86" spans="1:4" x14ac:dyDescent="0.25">
      <c r="A86" s="9" t="s">
        <v>157</v>
      </c>
    </row>
    <row r="87" spans="1:4" x14ac:dyDescent="0.25">
      <c r="A87" s="2" t="s">
        <v>142</v>
      </c>
      <c r="B87" s="2" t="s">
        <v>15</v>
      </c>
      <c r="C87" s="2" t="s">
        <v>1</v>
      </c>
      <c r="D87" s="2" t="s">
        <v>143</v>
      </c>
    </row>
    <row r="88" spans="1:4" ht="24" customHeight="1" x14ac:dyDescent="0.25">
      <c r="A88" s="2">
        <v>1</v>
      </c>
      <c r="B88" s="2"/>
      <c r="C88" s="2"/>
      <c r="D88" s="2"/>
    </row>
    <row r="89" spans="1:4" ht="24" customHeight="1" x14ac:dyDescent="0.25">
      <c r="A89" s="2">
        <v>2</v>
      </c>
      <c r="B89" s="2"/>
      <c r="C89" s="2"/>
      <c r="D89" s="2"/>
    </row>
    <row r="90" spans="1:4" ht="24" customHeight="1" x14ac:dyDescent="0.25">
      <c r="A90" s="2">
        <v>3</v>
      </c>
      <c r="B90" s="2"/>
      <c r="C90" s="2"/>
      <c r="D90" s="2"/>
    </row>
    <row r="92" spans="1:4" x14ac:dyDescent="0.25">
      <c r="A92" s="9" t="s">
        <v>158</v>
      </c>
    </row>
    <row r="93" spans="1:4" x14ac:dyDescent="0.25">
      <c r="A93" s="2" t="s">
        <v>142</v>
      </c>
      <c r="B93" s="2" t="s">
        <v>15</v>
      </c>
      <c r="C93" s="2" t="s">
        <v>1</v>
      </c>
      <c r="D93" s="2" t="s">
        <v>143</v>
      </c>
    </row>
    <row r="94" spans="1:4" ht="24" customHeight="1" x14ac:dyDescent="0.25">
      <c r="A94" s="2">
        <v>1</v>
      </c>
      <c r="B94" s="2"/>
      <c r="C94" s="2"/>
      <c r="D94" s="2"/>
    </row>
    <row r="95" spans="1:4" ht="24" customHeight="1" x14ac:dyDescent="0.25">
      <c r="A95" s="2">
        <v>2</v>
      </c>
      <c r="B95" s="2"/>
      <c r="C95" s="2"/>
      <c r="D95" s="2"/>
    </row>
    <row r="96" spans="1:4" ht="24" customHeight="1" x14ac:dyDescent="0.25">
      <c r="A96" s="2">
        <v>3</v>
      </c>
      <c r="B96" s="2"/>
      <c r="C96" s="2"/>
      <c r="D96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D507"/>
  <sheetViews>
    <sheetView topLeftCell="A85" workbookViewId="0">
      <selection activeCell="C105" sqref="C105"/>
    </sheetView>
  </sheetViews>
  <sheetFormatPr defaultRowHeight="15" x14ac:dyDescent="0.25"/>
  <cols>
    <col min="2" max="2" width="20.42578125" bestFit="1" customWidth="1"/>
  </cols>
  <sheetData>
    <row r="1" spans="1:4" x14ac:dyDescent="0.25">
      <c r="A1" s="34" t="s">
        <v>0</v>
      </c>
      <c r="B1" s="34" t="s">
        <v>16</v>
      </c>
      <c r="C1" s="34" t="s">
        <v>17</v>
      </c>
      <c r="D1" s="34" t="s">
        <v>18</v>
      </c>
    </row>
    <row r="2" spans="1:4" x14ac:dyDescent="0.25">
      <c r="A2" s="34">
        <v>1</v>
      </c>
      <c r="B2" s="34" t="s">
        <v>334</v>
      </c>
      <c r="C2" s="34" t="s">
        <v>335</v>
      </c>
      <c r="D2" s="34" t="s">
        <v>336</v>
      </c>
    </row>
    <row r="3" spans="1:4" x14ac:dyDescent="0.25">
      <c r="A3" s="34">
        <v>1</v>
      </c>
      <c r="B3" s="34" t="s">
        <v>337</v>
      </c>
      <c r="C3" s="34" t="s">
        <v>335</v>
      </c>
      <c r="D3" s="34" t="s">
        <v>336</v>
      </c>
    </row>
    <row r="4" spans="1:4" x14ac:dyDescent="0.25">
      <c r="A4" s="34">
        <v>2</v>
      </c>
      <c r="B4" s="34" t="s">
        <v>338</v>
      </c>
      <c r="C4" s="34" t="s">
        <v>106</v>
      </c>
      <c r="D4" s="34" t="s">
        <v>336</v>
      </c>
    </row>
    <row r="5" spans="1:4" x14ac:dyDescent="0.25">
      <c r="A5" s="34">
        <v>2</v>
      </c>
      <c r="B5" s="34" t="s">
        <v>339</v>
      </c>
      <c r="C5" s="34" t="s">
        <v>106</v>
      </c>
      <c r="D5" s="34" t="s">
        <v>336</v>
      </c>
    </row>
    <row r="6" spans="1:4" x14ac:dyDescent="0.25">
      <c r="A6" s="34">
        <v>2</v>
      </c>
      <c r="B6" s="34" t="s">
        <v>340</v>
      </c>
      <c r="C6" s="34" t="s">
        <v>106</v>
      </c>
      <c r="D6" s="34" t="s">
        <v>336</v>
      </c>
    </row>
    <row r="7" spans="1:4" x14ac:dyDescent="0.25">
      <c r="A7" s="34">
        <v>4</v>
      </c>
      <c r="B7" s="34" t="s">
        <v>341</v>
      </c>
      <c r="C7" s="34" t="s">
        <v>6</v>
      </c>
      <c r="D7" s="34" t="s">
        <v>336</v>
      </c>
    </row>
    <row r="8" spans="1:4" x14ac:dyDescent="0.25">
      <c r="A8" s="34">
        <v>4</v>
      </c>
      <c r="B8" s="34" t="s">
        <v>342</v>
      </c>
      <c r="C8" s="34" t="s">
        <v>6</v>
      </c>
      <c r="D8" s="34" t="s">
        <v>336</v>
      </c>
    </row>
    <row r="9" spans="1:4" x14ac:dyDescent="0.25">
      <c r="A9" s="34">
        <v>5</v>
      </c>
      <c r="B9" s="34" t="s">
        <v>343</v>
      </c>
      <c r="C9" s="34" t="s">
        <v>2</v>
      </c>
      <c r="D9" s="34" t="s">
        <v>336</v>
      </c>
    </row>
    <row r="10" spans="1:4" x14ac:dyDescent="0.25">
      <c r="A10" s="34">
        <v>5</v>
      </c>
      <c r="B10" s="34" t="s">
        <v>344</v>
      </c>
      <c r="C10" s="34" t="s">
        <v>2</v>
      </c>
      <c r="D10" s="34" t="s">
        <v>336</v>
      </c>
    </row>
    <row r="11" spans="1:4" x14ac:dyDescent="0.25">
      <c r="A11" s="34">
        <v>5</v>
      </c>
      <c r="B11" s="34" t="s">
        <v>345</v>
      </c>
      <c r="C11" s="34" t="s">
        <v>2</v>
      </c>
      <c r="D11" s="34" t="s">
        <v>336</v>
      </c>
    </row>
    <row r="12" spans="1:4" x14ac:dyDescent="0.25">
      <c r="A12" s="34">
        <v>6</v>
      </c>
      <c r="B12" s="34" t="s">
        <v>346</v>
      </c>
      <c r="C12" s="34" t="s">
        <v>24</v>
      </c>
      <c r="D12" s="34" t="s">
        <v>336</v>
      </c>
    </row>
    <row r="13" spans="1:4" x14ac:dyDescent="0.25">
      <c r="A13" s="34">
        <v>6</v>
      </c>
      <c r="B13" s="34" t="s">
        <v>347</v>
      </c>
      <c r="C13" s="34" t="s">
        <v>24</v>
      </c>
      <c r="D13" s="34" t="s">
        <v>336</v>
      </c>
    </row>
    <row r="14" spans="1:4" x14ac:dyDescent="0.25">
      <c r="A14" s="34">
        <v>6</v>
      </c>
      <c r="B14" s="34" t="s">
        <v>348</v>
      </c>
      <c r="C14" s="34" t="s">
        <v>24</v>
      </c>
      <c r="D14" s="34" t="s">
        <v>336</v>
      </c>
    </row>
    <row r="15" spans="1:4" x14ac:dyDescent="0.25">
      <c r="A15" s="34">
        <v>7</v>
      </c>
      <c r="B15" s="34" t="s">
        <v>349</v>
      </c>
      <c r="C15" s="34" t="s">
        <v>350</v>
      </c>
      <c r="D15" s="34" t="s">
        <v>336</v>
      </c>
    </row>
    <row r="16" spans="1:4" x14ac:dyDescent="0.25">
      <c r="A16" s="34">
        <v>7</v>
      </c>
      <c r="B16" s="34" t="s">
        <v>351</v>
      </c>
      <c r="C16" s="34" t="s">
        <v>350</v>
      </c>
      <c r="D16" s="34" t="s">
        <v>336</v>
      </c>
    </row>
    <row r="17" spans="1:4" x14ac:dyDescent="0.25">
      <c r="A17" s="34">
        <v>7</v>
      </c>
      <c r="B17" s="34" t="s">
        <v>352</v>
      </c>
      <c r="C17" s="34" t="s">
        <v>350</v>
      </c>
      <c r="D17" s="34" t="s">
        <v>336</v>
      </c>
    </row>
    <row r="18" spans="1:4" x14ac:dyDescent="0.25">
      <c r="A18" s="34">
        <v>7</v>
      </c>
      <c r="B18" s="34" t="s">
        <v>353</v>
      </c>
      <c r="C18" s="34" t="s">
        <v>350</v>
      </c>
      <c r="D18" s="34" t="s">
        <v>336</v>
      </c>
    </row>
    <row r="19" spans="1:4" x14ac:dyDescent="0.25">
      <c r="A19" s="34">
        <v>8</v>
      </c>
      <c r="B19" s="34" t="s">
        <v>354</v>
      </c>
      <c r="C19" s="34" t="s">
        <v>10</v>
      </c>
      <c r="D19" s="34" t="s">
        <v>336</v>
      </c>
    </row>
    <row r="20" spans="1:4" x14ac:dyDescent="0.25">
      <c r="A20" s="34">
        <v>8</v>
      </c>
      <c r="B20" s="34" t="s">
        <v>355</v>
      </c>
      <c r="C20" s="34" t="s">
        <v>10</v>
      </c>
      <c r="D20" s="34" t="s">
        <v>336</v>
      </c>
    </row>
    <row r="21" spans="1:4" x14ac:dyDescent="0.25">
      <c r="A21" s="34">
        <v>9</v>
      </c>
      <c r="B21" s="34" t="s">
        <v>356</v>
      </c>
      <c r="C21" s="34" t="s">
        <v>7</v>
      </c>
      <c r="D21" s="34" t="s">
        <v>336</v>
      </c>
    </row>
    <row r="22" spans="1:4" x14ac:dyDescent="0.25">
      <c r="A22" s="34">
        <v>9</v>
      </c>
      <c r="B22" s="34" t="s">
        <v>357</v>
      </c>
      <c r="C22" s="34" t="s">
        <v>7</v>
      </c>
      <c r="D22" s="34" t="s">
        <v>336</v>
      </c>
    </row>
    <row r="23" spans="1:4" x14ac:dyDescent="0.25">
      <c r="A23" s="34">
        <v>9</v>
      </c>
      <c r="B23" s="34" t="s">
        <v>358</v>
      </c>
      <c r="C23" s="34" t="s">
        <v>7</v>
      </c>
      <c r="D23" s="34" t="s">
        <v>336</v>
      </c>
    </row>
    <row r="24" spans="1:4" x14ac:dyDescent="0.25">
      <c r="A24" s="34">
        <v>10</v>
      </c>
      <c r="B24" s="34" t="s">
        <v>359</v>
      </c>
      <c r="C24" s="34" t="s">
        <v>6</v>
      </c>
      <c r="D24" s="34" t="s">
        <v>336</v>
      </c>
    </row>
    <row r="25" spans="1:4" x14ac:dyDescent="0.25">
      <c r="A25" s="34">
        <v>10</v>
      </c>
      <c r="B25" s="34" t="s">
        <v>360</v>
      </c>
      <c r="C25" s="34" t="s">
        <v>6</v>
      </c>
      <c r="D25" s="34" t="s">
        <v>336</v>
      </c>
    </row>
    <row r="26" spans="1:4" x14ac:dyDescent="0.25">
      <c r="A26" s="34">
        <v>11</v>
      </c>
      <c r="B26" s="34" t="s">
        <v>361</v>
      </c>
      <c r="C26" s="34" t="s">
        <v>362</v>
      </c>
      <c r="D26" s="34" t="s">
        <v>336</v>
      </c>
    </row>
    <row r="27" spans="1:4" x14ac:dyDescent="0.25">
      <c r="A27" s="34">
        <v>11</v>
      </c>
      <c r="B27" s="34" t="s">
        <v>363</v>
      </c>
      <c r="C27" s="34" t="s">
        <v>362</v>
      </c>
      <c r="D27" s="34" t="s">
        <v>336</v>
      </c>
    </row>
    <row r="28" spans="1:4" x14ac:dyDescent="0.25">
      <c r="A28" s="34">
        <v>11</v>
      </c>
      <c r="B28" s="34" t="s">
        <v>364</v>
      </c>
      <c r="C28" s="34" t="s">
        <v>362</v>
      </c>
      <c r="D28" s="34" t="s">
        <v>336</v>
      </c>
    </row>
    <row r="29" spans="1:4" x14ac:dyDescent="0.25">
      <c r="A29" s="34">
        <v>12</v>
      </c>
      <c r="B29" s="34" t="s">
        <v>365</v>
      </c>
      <c r="C29" s="34" t="s">
        <v>366</v>
      </c>
      <c r="D29" s="34" t="s">
        <v>336</v>
      </c>
    </row>
    <row r="30" spans="1:4" x14ac:dyDescent="0.25">
      <c r="A30" s="34">
        <v>12</v>
      </c>
      <c r="B30" s="34" t="s">
        <v>367</v>
      </c>
      <c r="C30" s="34" t="s">
        <v>366</v>
      </c>
      <c r="D30" s="34" t="s">
        <v>336</v>
      </c>
    </row>
    <row r="31" spans="1:4" x14ac:dyDescent="0.25">
      <c r="A31" s="34">
        <v>13</v>
      </c>
      <c r="B31" s="34" t="s">
        <v>368</v>
      </c>
      <c r="C31" s="34" t="s">
        <v>4</v>
      </c>
      <c r="D31" s="34" t="s">
        <v>336</v>
      </c>
    </row>
    <row r="32" spans="1:4" x14ac:dyDescent="0.25">
      <c r="A32" s="34">
        <v>13</v>
      </c>
      <c r="B32" s="34" t="s">
        <v>369</v>
      </c>
      <c r="C32" s="34" t="s">
        <v>4</v>
      </c>
      <c r="D32" s="34" t="s">
        <v>336</v>
      </c>
    </row>
    <row r="33" spans="1:4" x14ac:dyDescent="0.25">
      <c r="A33" s="34">
        <v>14</v>
      </c>
      <c r="B33" s="34" t="s">
        <v>370</v>
      </c>
      <c r="C33" s="34" t="s">
        <v>10</v>
      </c>
      <c r="D33" s="34" t="s">
        <v>336</v>
      </c>
    </row>
    <row r="34" spans="1:4" x14ac:dyDescent="0.25">
      <c r="A34" s="34">
        <v>14</v>
      </c>
      <c r="B34" s="34" t="s">
        <v>371</v>
      </c>
      <c r="C34" s="34" t="s">
        <v>10</v>
      </c>
      <c r="D34" s="34" t="s">
        <v>336</v>
      </c>
    </row>
    <row r="35" spans="1:4" x14ac:dyDescent="0.25">
      <c r="A35" s="34">
        <v>15</v>
      </c>
      <c r="B35" s="34" t="s">
        <v>372</v>
      </c>
      <c r="C35" s="34" t="s">
        <v>24</v>
      </c>
      <c r="D35" s="34" t="s">
        <v>336</v>
      </c>
    </row>
    <row r="36" spans="1:4" x14ac:dyDescent="0.25">
      <c r="A36" s="34">
        <v>15</v>
      </c>
      <c r="B36" s="34" t="s">
        <v>373</v>
      </c>
      <c r="C36" s="34" t="s">
        <v>24</v>
      </c>
      <c r="D36" s="34" t="s">
        <v>336</v>
      </c>
    </row>
    <row r="37" spans="1:4" x14ac:dyDescent="0.25">
      <c r="A37" s="34">
        <v>15</v>
      </c>
      <c r="B37" s="34" t="s">
        <v>374</v>
      </c>
      <c r="C37" s="34" t="s">
        <v>24</v>
      </c>
      <c r="D37" s="34" t="s">
        <v>336</v>
      </c>
    </row>
    <row r="38" spans="1:4" x14ac:dyDescent="0.25">
      <c r="A38" s="34">
        <v>16</v>
      </c>
      <c r="B38" s="34" t="s">
        <v>375</v>
      </c>
      <c r="C38" s="34" t="s">
        <v>376</v>
      </c>
      <c r="D38" s="34" t="s">
        <v>336</v>
      </c>
    </row>
    <row r="39" spans="1:4" x14ac:dyDescent="0.25">
      <c r="A39" s="34">
        <v>16</v>
      </c>
      <c r="B39" s="34" t="s">
        <v>377</v>
      </c>
      <c r="C39" s="34" t="s">
        <v>376</v>
      </c>
      <c r="D39" s="34" t="s">
        <v>336</v>
      </c>
    </row>
    <row r="40" spans="1:4" x14ac:dyDescent="0.25">
      <c r="A40" s="34">
        <v>16</v>
      </c>
      <c r="B40" s="34" t="s">
        <v>378</v>
      </c>
      <c r="C40" s="34" t="s">
        <v>376</v>
      </c>
      <c r="D40" s="34" t="s">
        <v>336</v>
      </c>
    </row>
    <row r="41" spans="1:4" x14ac:dyDescent="0.25">
      <c r="A41" s="34">
        <v>16</v>
      </c>
      <c r="B41" s="34" t="s">
        <v>379</v>
      </c>
      <c r="C41" s="34" t="s">
        <v>376</v>
      </c>
      <c r="D41" s="34" t="s">
        <v>336</v>
      </c>
    </row>
    <row r="42" spans="1:4" x14ac:dyDescent="0.25">
      <c r="A42" s="34">
        <v>17</v>
      </c>
      <c r="B42" s="34" t="s">
        <v>380</v>
      </c>
      <c r="C42" s="34" t="s">
        <v>3</v>
      </c>
      <c r="D42" s="34" t="s">
        <v>336</v>
      </c>
    </row>
    <row r="43" spans="1:4" x14ac:dyDescent="0.25">
      <c r="A43" s="34">
        <v>17</v>
      </c>
      <c r="B43" s="34" t="s">
        <v>381</v>
      </c>
      <c r="C43" s="34" t="s">
        <v>3</v>
      </c>
      <c r="D43" s="34" t="s">
        <v>336</v>
      </c>
    </row>
    <row r="44" spans="1:4" x14ac:dyDescent="0.25">
      <c r="A44" s="34">
        <v>18</v>
      </c>
      <c r="B44" s="34" t="s">
        <v>382</v>
      </c>
      <c r="C44" s="34" t="s">
        <v>3</v>
      </c>
      <c r="D44" s="34" t="s">
        <v>336</v>
      </c>
    </row>
    <row r="45" spans="1:4" x14ac:dyDescent="0.25">
      <c r="A45" s="34">
        <v>18</v>
      </c>
      <c r="B45" s="34" t="s">
        <v>383</v>
      </c>
      <c r="C45" s="34" t="s">
        <v>3</v>
      </c>
      <c r="D45" s="34" t="s">
        <v>336</v>
      </c>
    </row>
    <row r="46" spans="1:4" x14ac:dyDescent="0.25">
      <c r="A46" s="34">
        <v>19</v>
      </c>
      <c r="B46" s="34" t="s">
        <v>384</v>
      </c>
      <c r="C46" s="34" t="s">
        <v>4</v>
      </c>
      <c r="D46" s="34" t="s">
        <v>336</v>
      </c>
    </row>
    <row r="47" spans="1:4" x14ac:dyDescent="0.25">
      <c r="A47" s="34">
        <v>19</v>
      </c>
      <c r="B47" s="34" t="s">
        <v>385</v>
      </c>
      <c r="C47" s="34" t="s">
        <v>4</v>
      </c>
      <c r="D47" s="34" t="s">
        <v>336</v>
      </c>
    </row>
    <row r="48" spans="1:4" x14ac:dyDescent="0.25">
      <c r="A48" s="34">
        <v>20</v>
      </c>
      <c r="B48" s="34" t="s">
        <v>386</v>
      </c>
      <c r="C48" s="34" t="s">
        <v>24</v>
      </c>
      <c r="D48" s="34" t="s">
        <v>336</v>
      </c>
    </row>
    <row r="49" spans="1:4" x14ac:dyDescent="0.25">
      <c r="A49" s="34">
        <v>20</v>
      </c>
      <c r="B49" s="34" t="s">
        <v>387</v>
      </c>
      <c r="C49" s="34" t="s">
        <v>24</v>
      </c>
      <c r="D49" s="34" t="s">
        <v>336</v>
      </c>
    </row>
    <row r="50" spans="1:4" x14ac:dyDescent="0.25">
      <c r="A50" s="34">
        <v>21</v>
      </c>
      <c r="B50" s="34" t="s">
        <v>388</v>
      </c>
      <c r="C50" s="34" t="s">
        <v>389</v>
      </c>
      <c r="D50" s="34" t="s">
        <v>336</v>
      </c>
    </row>
    <row r="51" spans="1:4" x14ac:dyDescent="0.25">
      <c r="A51" s="34">
        <v>21</v>
      </c>
      <c r="B51" s="34" t="s">
        <v>390</v>
      </c>
      <c r="C51" s="34" t="s">
        <v>389</v>
      </c>
      <c r="D51" s="34" t="s">
        <v>336</v>
      </c>
    </row>
    <row r="52" spans="1:4" x14ac:dyDescent="0.25">
      <c r="A52" s="34">
        <v>22</v>
      </c>
      <c r="B52" s="34" t="s">
        <v>391</v>
      </c>
      <c r="C52" s="34" t="s">
        <v>24</v>
      </c>
      <c r="D52" s="34" t="s">
        <v>336</v>
      </c>
    </row>
    <row r="53" spans="1:4" x14ac:dyDescent="0.25">
      <c r="A53" s="34">
        <v>22</v>
      </c>
      <c r="B53" s="34" t="s">
        <v>392</v>
      </c>
      <c r="C53" s="34" t="s">
        <v>24</v>
      </c>
      <c r="D53" s="34" t="s">
        <v>336</v>
      </c>
    </row>
    <row r="54" spans="1:4" x14ac:dyDescent="0.25">
      <c r="A54" s="34">
        <v>22</v>
      </c>
      <c r="B54" s="34" t="s">
        <v>393</v>
      </c>
      <c r="C54" s="34" t="s">
        <v>24</v>
      </c>
      <c r="D54" s="34" t="s">
        <v>336</v>
      </c>
    </row>
    <row r="55" spans="1:4" x14ac:dyDescent="0.25">
      <c r="A55" s="34">
        <v>23</v>
      </c>
      <c r="B55" s="34" t="s">
        <v>394</v>
      </c>
      <c r="C55" s="34" t="s">
        <v>3</v>
      </c>
      <c r="D55" s="34" t="s">
        <v>336</v>
      </c>
    </row>
    <row r="56" spans="1:4" x14ac:dyDescent="0.25">
      <c r="A56" s="34">
        <v>23</v>
      </c>
      <c r="B56" s="34" t="s">
        <v>395</v>
      </c>
      <c r="C56" s="34" t="s">
        <v>3</v>
      </c>
      <c r="D56" s="34" t="s">
        <v>336</v>
      </c>
    </row>
    <row r="57" spans="1:4" x14ac:dyDescent="0.25">
      <c r="A57" s="34">
        <v>24</v>
      </c>
      <c r="B57" s="34" t="s">
        <v>396</v>
      </c>
      <c r="C57" s="34" t="s">
        <v>376</v>
      </c>
      <c r="D57" s="34" t="s">
        <v>336</v>
      </c>
    </row>
    <row r="58" spans="1:4" x14ac:dyDescent="0.25">
      <c r="A58" s="34">
        <v>24</v>
      </c>
      <c r="B58" s="34" t="s">
        <v>397</v>
      </c>
      <c r="C58" s="34" t="s">
        <v>376</v>
      </c>
      <c r="D58" s="34" t="s">
        <v>336</v>
      </c>
    </row>
    <row r="59" spans="1:4" x14ac:dyDescent="0.25">
      <c r="A59" s="34">
        <v>24</v>
      </c>
      <c r="B59" s="34" t="s">
        <v>398</v>
      </c>
      <c r="C59" s="34" t="s">
        <v>376</v>
      </c>
      <c r="D59" s="34" t="s">
        <v>336</v>
      </c>
    </row>
    <row r="60" spans="1:4" x14ac:dyDescent="0.25">
      <c r="A60" s="34">
        <v>25</v>
      </c>
      <c r="B60" s="34" t="s">
        <v>399</v>
      </c>
      <c r="C60" s="34" t="s">
        <v>7</v>
      </c>
      <c r="D60" s="34" t="s">
        <v>336</v>
      </c>
    </row>
    <row r="61" spans="1:4" x14ac:dyDescent="0.25">
      <c r="A61" s="34">
        <v>25</v>
      </c>
      <c r="B61" s="34" t="s">
        <v>400</v>
      </c>
      <c r="C61" s="34" t="s">
        <v>7</v>
      </c>
      <c r="D61" s="34" t="s">
        <v>336</v>
      </c>
    </row>
    <row r="62" spans="1:4" x14ac:dyDescent="0.25">
      <c r="A62" s="34">
        <v>26</v>
      </c>
      <c r="B62" s="34" t="s">
        <v>401</v>
      </c>
      <c r="C62" s="34" t="s">
        <v>4</v>
      </c>
      <c r="D62" s="34" t="s">
        <v>336</v>
      </c>
    </row>
    <row r="63" spans="1:4" x14ac:dyDescent="0.25">
      <c r="A63" s="34">
        <v>26</v>
      </c>
      <c r="B63" s="34" t="s">
        <v>402</v>
      </c>
      <c r="C63" s="34" t="s">
        <v>4</v>
      </c>
      <c r="D63" s="34" t="s">
        <v>336</v>
      </c>
    </row>
    <row r="64" spans="1:4" x14ac:dyDescent="0.25">
      <c r="A64" s="34">
        <v>27</v>
      </c>
      <c r="B64" s="34" t="s">
        <v>403</v>
      </c>
      <c r="C64" s="34" t="s">
        <v>350</v>
      </c>
      <c r="D64" s="34" t="s">
        <v>336</v>
      </c>
    </row>
    <row r="65" spans="1:4" x14ac:dyDescent="0.25">
      <c r="A65" s="34">
        <v>27</v>
      </c>
      <c r="B65" s="34" t="s">
        <v>404</v>
      </c>
      <c r="C65" s="34" t="s">
        <v>350</v>
      </c>
      <c r="D65" s="34" t="s">
        <v>336</v>
      </c>
    </row>
    <row r="66" spans="1:4" x14ac:dyDescent="0.25">
      <c r="A66" s="34">
        <v>28</v>
      </c>
      <c r="B66" s="34" t="s">
        <v>405</v>
      </c>
      <c r="C66" s="34" t="s">
        <v>406</v>
      </c>
      <c r="D66" s="34" t="s">
        <v>336</v>
      </c>
    </row>
    <row r="67" spans="1:4" x14ac:dyDescent="0.25">
      <c r="A67" s="34">
        <v>28</v>
      </c>
      <c r="B67" s="34" t="s">
        <v>407</v>
      </c>
      <c r="C67" s="34" t="s">
        <v>406</v>
      </c>
      <c r="D67" s="34" t="s">
        <v>336</v>
      </c>
    </row>
    <row r="68" spans="1:4" x14ac:dyDescent="0.25">
      <c r="A68" s="34">
        <v>29</v>
      </c>
      <c r="B68" s="34" t="s">
        <v>408</v>
      </c>
      <c r="C68" s="34" t="s">
        <v>3</v>
      </c>
      <c r="D68" s="34" t="s">
        <v>336</v>
      </c>
    </row>
    <row r="69" spans="1:4" x14ac:dyDescent="0.25">
      <c r="A69" s="34">
        <v>29</v>
      </c>
      <c r="B69" s="34" t="s">
        <v>409</v>
      </c>
      <c r="C69" s="34" t="s">
        <v>3</v>
      </c>
      <c r="D69" s="34" t="s">
        <v>336</v>
      </c>
    </row>
    <row r="70" spans="1:4" x14ac:dyDescent="0.25">
      <c r="A70" s="34">
        <v>30</v>
      </c>
      <c r="B70" s="34" t="s">
        <v>410</v>
      </c>
      <c r="C70" s="34" t="s">
        <v>389</v>
      </c>
      <c r="D70" s="34" t="s">
        <v>336</v>
      </c>
    </row>
    <row r="71" spans="1:4" x14ac:dyDescent="0.25">
      <c r="A71" s="34">
        <v>30</v>
      </c>
      <c r="B71" s="34" t="s">
        <v>411</v>
      </c>
      <c r="C71" s="34" t="s">
        <v>389</v>
      </c>
      <c r="D71" s="34" t="s">
        <v>336</v>
      </c>
    </row>
    <row r="72" spans="1:4" x14ac:dyDescent="0.25">
      <c r="A72" s="34">
        <v>31</v>
      </c>
      <c r="B72" s="34" t="s">
        <v>412</v>
      </c>
      <c r="C72" s="34" t="s">
        <v>6</v>
      </c>
      <c r="D72" s="34" t="s">
        <v>336</v>
      </c>
    </row>
    <row r="73" spans="1:4" x14ac:dyDescent="0.25">
      <c r="A73" s="34">
        <v>31</v>
      </c>
      <c r="B73" s="34" t="s">
        <v>413</v>
      </c>
      <c r="C73" s="34" t="s">
        <v>6</v>
      </c>
      <c r="D73" s="34" t="s">
        <v>336</v>
      </c>
    </row>
    <row r="74" spans="1:4" x14ac:dyDescent="0.25">
      <c r="A74" s="34">
        <v>32</v>
      </c>
      <c r="B74" s="34" t="s">
        <v>414</v>
      </c>
      <c r="C74" s="34" t="s">
        <v>24</v>
      </c>
      <c r="D74" s="34" t="s">
        <v>336</v>
      </c>
    </row>
    <row r="75" spans="1:4" x14ac:dyDescent="0.25">
      <c r="A75" s="34">
        <v>32</v>
      </c>
      <c r="B75" s="34" t="s">
        <v>415</v>
      </c>
      <c r="C75" s="34" t="s">
        <v>24</v>
      </c>
      <c r="D75" s="34" t="s">
        <v>336</v>
      </c>
    </row>
    <row r="76" spans="1:4" x14ac:dyDescent="0.25">
      <c r="A76" s="34">
        <v>33</v>
      </c>
      <c r="B76" s="34" t="s">
        <v>416</v>
      </c>
      <c r="C76" s="34" t="s">
        <v>7</v>
      </c>
      <c r="D76" s="34" t="s">
        <v>336</v>
      </c>
    </row>
    <row r="77" spans="1:4" x14ac:dyDescent="0.25">
      <c r="A77" s="34">
        <v>33</v>
      </c>
      <c r="B77" s="34" t="s">
        <v>417</v>
      </c>
      <c r="C77" s="34" t="s">
        <v>7</v>
      </c>
      <c r="D77" s="34" t="s">
        <v>336</v>
      </c>
    </row>
    <row r="78" spans="1:4" x14ac:dyDescent="0.25">
      <c r="A78" s="34">
        <v>34</v>
      </c>
      <c r="B78" s="34" t="s">
        <v>418</v>
      </c>
      <c r="C78" s="34" t="s">
        <v>419</v>
      </c>
      <c r="D78" s="34" t="s">
        <v>336</v>
      </c>
    </row>
    <row r="79" spans="1:4" x14ac:dyDescent="0.25">
      <c r="A79" s="34">
        <v>34</v>
      </c>
      <c r="B79" s="34" t="s">
        <v>420</v>
      </c>
      <c r="C79" s="34" t="s">
        <v>419</v>
      </c>
      <c r="D79" s="34" t="s">
        <v>336</v>
      </c>
    </row>
    <row r="80" spans="1:4" x14ac:dyDescent="0.25">
      <c r="A80" s="34">
        <v>34</v>
      </c>
      <c r="B80" s="34" t="s">
        <v>421</v>
      </c>
      <c r="C80" s="34" t="s">
        <v>419</v>
      </c>
      <c r="D80" s="34" t="s">
        <v>336</v>
      </c>
    </row>
    <row r="81" spans="1:4" x14ac:dyDescent="0.25">
      <c r="A81" s="34">
        <v>35</v>
      </c>
      <c r="B81" s="34" t="s">
        <v>422</v>
      </c>
      <c r="C81" s="34" t="s">
        <v>6</v>
      </c>
      <c r="D81" s="34" t="s">
        <v>336</v>
      </c>
    </row>
    <row r="82" spans="1:4" x14ac:dyDescent="0.25">
      <c r="A82" s="34">
        <v>35</v>
      </c>
      <c r="B82" s="34" t="s">
        <v>423</v>
      </c>
      <c r="C82" s="34" t="s">
        <v>6</v>
      </c>
      <c r="D82" s="34" t="s">
        <v>336</v>
      </c>
    </row>
    <row r="83" spans="1:4" x14ac:dyDescent="0.25">
      <c r="A83" s="34">
        <v>36</v>
      </c>
      <c r="B83" s="34" t="s">
        <v>424</v>
      </c>
      <c r="C83" s="34" t="s">
        <v>3</v>
      </c>
      <c r="D83" s="34" t="s">
        <v>336</v>
      </c>
    </row>
    <row r="84" spans="1:4" x14ac:dyDescent="0.25">
      <c r="A84" s="34">
        <v>36</v>
      </c>
      <c r="B84" s="34" t="s">
        <v>425</v>
      </c>
      <c r="C84" s="34" t="s">
        <v>3</v>
      </c>
      <c r="D84" s="34" t="s">
        <v>336</v>
      </c>
    </row>
    <row r="85" spans="1:4" x14ac:dyDescent="0.25">
      <c r="A85" s="34">
        <v>37</v>
      </c>
      <c r="B85" s="34" t="s">
        <v>426</v>
      </c>
      <c r="C85" s="34" t="s">
        <v>3</v>
      </c>
      <c r="D85" s="34" t="s">
        <v>336</v>
      </c>
    </row>
    <row r="86" spans="1:4" x14ac:dyDescent="0.25">
      <c r="A86" s="34">
        <v>37</v>
      </c>
      <c r="B86" s="34" t="s">
        <v>427</v>
      </c>
      <c r="C86" s="34" t="s">
        <v>3</v>
      </c>
      <c r="D86" s="34" t="s">
        <v>336</v>
      </c>
    </row>
    <row r="87" spans="1:4" x14ac:dyDescent="0.25">
      <c r="A87" s="34">
        <v>38</v>
      </c>
      <c r="B87" s="34" t="s">
        <v>428</v>
      </c>
      <c r="C87" s="34" t="s">
        <v>335</v>
      </c>
      <c r="D87" s="34" t="s">
        <v>336</v>
      </c>
    </row>
    <row r="88" spans="1:4" x14ac:dyDescent="0.25">
      <c r="A88" s="34">
        <v>38</v>
      </c>
      <c r="B88" s="34" t="s">
        <v>429</v>
      </c>
      <c r="C88" s="34" t="s">
        <v>335</v>
      </c>
      <c r="D88" s="34" t="s">
        <v>336</v>
      </c>
    </row>
    <row r="89" spans="1:4" x14ac:dyDescent="0.25">
      <c r="A89" s="34">
        <v>38</v>
      </c>
      <c r="B89" s="34" t="s">
        <v>430</v>
      </c>
      <c r="C89" s="34" t="s">
        <v>335</v>
      </c>
      <c r="D89" s="34" t="s">
        <v>336</v>
      </c>
    </row>
    <row r="90" spans="1:4" x14ac:dyDescent="0.25">
      <c r="A90" s="34">
        <v>39</v>
      </c>
      <c r="B90" s="34" t="s">
        <v>65</v>
      </c>
      <c r="C90" s="34" t="s">
        <v>7</v>
      </c>
      <c r="D90" s="34" t="s">
        <v>336</v>
      </c>
    </row>
    <row r="91" spans="1:4" x14ac:dyDescent="0.25">
      <c r="A91" s="34">
        <v>39</v>
      </c>
      <c r="B91" s="34" t="s">
        <v>66</v>
      </c>
      <c r="C91" s="34" t="s">
        <v>7</v>
      </c>
      <c r="D91" s="34" t="s">
        <v>336</v>
      </c>
    </row>
    <row r="92" spans="1:4" x14ac:dyDescent="0.25">
      <c r="A92" s="34">
        <v>40</v>
      </c>
      <c r="B92" s="34" t="s">
        <v>431</v>
      </c>
      <c r="C92" s="34" t="s">
        <v>4</v>
      </c>
      <c r="D92" s="34" t="s">
        <v>336</v>
      </c>
    </row>
    <row r="93" spans="1:4" x14ac:dyDescent="0.25">
      <c r="A93" s="34">
        <v>40</v>
      </c>
      <c r="B93" s="34" t="s">
        <v>432</v>
      </c>
      <c r="C93" s="34" t="s">
        <v>4</v>
      </c>
      <c r="D93" s="34" t="s">
        <v>336</v>
      </c>
    </row>
    <row r="94" spans="1:4" x14ac:dyDescent="0.25">
      <c r="A94" s="34">
        <v>41</v>
      </c>
      <c r="B94" s="34" t="s">
        <v>433</v>
      </c>
      <c r="C94" s="34" t="s">
        <v>6</v>
      </c>
      <c r="D94" s="34" t="s">
        <v>336</v>
      </c>
    </row>
    <row r="95" spans="1:4" x14ac:dyDescent="0.25">
      <c r="A95" s="34">
        <v>41</v>
      </c>
      <c r="B95" s="34" t="s">
        <v>434</v>
      </c>
      <c r="C95" s="34" t="s">
        <v>6</v>
      </c>
      <c r="D95" s="34" t="s">
        <v>336</v>
      </c>
    </row>
    <row r="96" spans="1:4" x14ac:dyDescent="0.25">
      <c r="A96" s="34">
        <v>42</v>
      </c>
      <c r="B96" s="34" t="s">
        <v>435</v>
      </c>
      <c r="C96" s="34" t="s">
        <v>4</v>
      </c>
      <c r="D96" s="34" t="s">
        <v>336</v>
      </c>
    </row>
    <row r="97" spans="1:4" x14ac:dyDescent="0.25">
      <c r="A97" s="34">
        <v>42</v>
      </c>
      <c r="B97" s="34" t="s">
        <v>436</v>
      </c>
      <c r="C97" s="34" t="s">
        <v>4</v>
      </c>
      <c r="D97" s="34" t="s">
        <v>336</v>
      </c>
    </row>
    <row r="98" spans="1:4" x14ac:dyDescent="0.25">
      <c r="A98" s="34">
        <v>43</v>
      </c>
      <c r="B98" s="34" t="s">
        <v>437</v>
      </c>
      <c r="C98" s="34" t="s">
        <v>3</v>
      </c>
      <c r="D98" s="34" t="s">
        <v>336</v>
      </c>
    </row>
    <row r="99" spans="1:4" x14ac:dyDescent="0.25">
      <c r="A99" s="34">
        <v>43</v>
      </c>
      <c r="B99" s="34" t="s">
        <v>438</v>
      </c>
      <c r="C99" s="34" t="s">
        <v>3</v>
      </c>
      <c r="D99" s="34" t="s">
        <v>336</v>
      </c>
    </row>
    <row r="100" spans="1:4" x14ac:dyDescent="0.25">
      <c r="A100" s="34">
        <v>44</v>
      </c>
      <c r="B100" s="34" t="s">
        <v>439</v>
      </c>
      <c r="C100" s="34" t="s">
        <v>4</v>
      </c>
      <c r="D100" s="34" t="s">
        <v>336</v>
      </c>
    </row>
    <row r="101" spans="1:4" x14ac:dyDescent="0.25">
      <c r="A101" s="34">
        <v>44</v>
      </c>
      <c r="B101" s="34" t="s">
        <v>440</v>
      </c>
      <c r="C101" s="34" t="s">
        <v>4</v>
      </c>
      <c r="D101" s="34" t="s">
        <v>336</v>
      </c>
    </row>
    <row r="102" spans="1:4" x14ac:dyDescent="0.25">
      <c r="A102" s="34">
        <v>44</v>
      </c>
      <c r="B102" s="34" t="s">
        <v>441</v>
      </c>
      <c r="C102" s="34" t="s">
        <v>4</v>
      </c>
      <c r="D102" s="34" t="s">
        <v>336</v>
      </c>
    </row>
    <row r="103" spans="1:4" x14ac:dyDescent="0.25">
      <c r="A103" s="34">
        <v>44</v>
      </c>
      <c r="B103" s="34" t="s">
        <v>442</v>
      </c>
      <c r="C103" s="34" t="s">
        <v>335</v>
      </c>
      <c r="D103" s="34" t="s">
        <v>336</v>
      </c>
    </row>
    <row r="104" spans="1:4" x14ac:dyDescent="0.25">
      <c r="A104" s="34">
        <v>44</v>
      </c>
      <c r="B104" s="34" t="s">
        <v>443</v>
      </c>
      <c r="C104" s="34" t="s">
        <v>335</v>
      </c>
      <c r="D104" s="34" t="s">
        <v>336</v>
      </c>
    </row>
    <row r="105" spans="1:4" x14ac:dyDescent="0.25">
      <c r="A105" s="34">
        <v>45</v>
      </c>
      <c r="B105" s="34" t="s">
        <v>444</v>
      </c>
      <c r="C105" s="34" t="s">
        <v>6</v>
      </c>
      <c r="D105" s="34" t="s">
        <v>336</v>
      </c>
    </row>
    <row r="106" spans="1:4" x14ac:dyDescent="0.25">
      <c r="A106" s="34">
        <v>45</v>
      </c>
      <c r="B106" s="34" t="s">
        <v>21</v>
      </c>
      <c r="C106" s="34" t="s">
        <v>6</v>
      </c>
      <c r="D106" s="34" t="s">
        <v>336</v>
      </c>
    </row>
    <row r="107" spans="1:4" x14ac:dyDescent="0.25">
      <c r="A107" s="34">
        <v>45</v>
      </c>
      <c r="B107" s="34" t="s">
        <v>445</v>
      </c>
      <c r="C107" s="34" t="s">
        <v>6</v>
      </c>
      <c r="D107" s="34" t="s">
        <v>336</v>
      </c>
    </row>
    <row r="108" spans="1:4" x14ac:dyDescent="0.25">
      <c r="A108" s="34">
        <v>46</v>
      </c>
      <c r="B108" s="34" t="s">
        <v>446</v>
      </c>
      <c r="C108" s="34" t="s">
        <v>9</v>
      </c>
      <c r="D108" s="34" t="s">
        <v>336</v>
      </c>
    </row>
    <row r="109" spans="1:4" x14ac:dyDescent="0.25">
      <c r="A109" s="34">
        <v>46</v>
      </c>
      <c r="B109" s="34" t="s">
        <v>447</v>
      </c>
      <c r="C109" s="34" t="s">
        <v>9</v>
      </c>
      <c r="D109" s="34" t="s">
        <v>336</v>
      </c>
    </row>
    <row r="110" spans="1:4" x14ac:dyDescent="0.25">
      <c r="A110" s="34">
        <v>46</v>
      </c>
      <c r="B110" s="34" t="s">
        <v>448</v>
      </c>
      <c r="C110" s="34" t="s">
        <v>9</v>
      </c>
      <c r="D110" s="34" t="s">
        <v>336</v>
      </c>
    </row>
    <row r="111" spans="1:4" x14ac:dyDescent="0.25">
      <c r="A111" s="34">
        <v>47</v>
      </c>
      <c r="B111" s="34" t="s">
        <v>449</v>
      </c>
      <c r="C111" s="34" t="s">
        <v>4</v>
      </c>
      <c r="D111" s="34" t="s">
        <v>336</v>
      </c>
    </row>
    <row r="112" spans="1:4" x14ac:dyDescent="0.25">
      <c r="A112" s="34">
        <v>47</v>
      </c>
      <c r="B112" s="34" t="s">
        <v>450</v>
      </c>
      <c r="C112" s="34" t="s">
        <v>4</v>
      </c>
      <c r="D112" s="34" t="s">
        <v>336</v>
      </c>
    </row>
    <row r="113" spans="1:4" x14ac:dyDescent="0.25">
      <c r="A113" s="34">
        <v>48</v>
      </c>
      <c r="B113" s="34" t="s">
        <v>451</v>
      </c>
      <c r="C113" s="34" t="s">
        <v>2</v>
      </c>
      <c r="D113" s="34" t="s">
        <v>336</v>
      </c>
    </row>
    <row r="114" spans="1:4" x14ac:dyDescent="0.25">
      <c r="A114" s="34">
        <v>48</v>
      </c>
      <c r="B114" s="34" t="s">
        <v>452</v>
      </c>
      <c r="C114" s="34" t="s">
        <v>2</v>
      </c>
      <c r="D114" s="34" t="s">
        <v>336</v>
      </c>
    </row>
    <row r="115" spans="1:4" x14ac:dyDescent="0.25">
      <c r="A115" s="34">
        <v>49</v>
      </c>
      <c r="B115" s="34" t="s">
        <v>44</v>
      </c>
      <c r="C115" s="34" t="s">
        <v>5</v>
      </c>
      <c r="D115" s="34" t="s">
        <v>336</v>
      </c>
    </row>
    <row r="116" spans="1:4" x14ac:dyDescent="0.25">
      <c r="A116" s="34">
        <v>49</v>
      </c>
      <c r="B116" s="34" t="s">
        <v>453</v>
      </c>
      <c r="C116" s="34" t="s">
        <v>5</v>
      </c>
      <c r="D116" s="34" t="s">
        <v>336</v>
      </c>
    </row>
    <row r="117" spans="1:4" x14ac:dyDescent="0.25">
      <c r="A117" s="34">
        <v>50</v>
      </c>
      <c r="B117" s="34" t="s">
        <v>454</v>
      </c>
      <c r="C117" s="34" t="s">
        <v>6</v>
      </c>
      <c r="D117" s="34" t="s">
        <v>336</v>
      </c>
    </row>
    <row r="118" spans="1:4" x14ac:dyDescent="0.25">
      <c r="A118" s="34">
        <v>50</v>
      </c>
      <c r="B118" s="34" t="s">
        <v>455</v>
      </c>
      <c r="C118" s="34" t="s">
        <v>6</v>
      </c>
      <c r="D118" s="34" t="s">
        <v>336</v>
      </c>
    </row>
    <row r="119" spans="1:4" x14ac:dyDescent="0.25">
      <c r="A119" s="34">
        <v>51</v>
      </c>
      <c r="B119" s="34" t="s">
        <v>456</v>
      </c>
      <c r="C119" s="34" t="s">
        <v>4</v>
      </c>
      <c r="D119" s="34" t="s">
        <v>336</v>
      </c>
    </row>
    <row r="120" spans="1:4" x14ac:dyDescent="0.25">
      <c r="A120" s="34">
        <v>51</v>
      </c>
      <c r="B120" s="34" t="s">
        <v>457</v>
      </c>
      <c r="C120" s="34" t="s">
        <v>4</v>
      </c>
      <c r="D120" s="34" t="s">
        <v>336</v>
      </c>
    </row>
    <row r="121" spans="1:4" x14ac:dyDescent="0.25">
      <c r="A121" s="34">
        <v>51</v>
      </c>
      <c r="B121" s="34" t="s">
        <v>458</v>
      </c>
      <c r="C121" s="34" t="s">
        <v>4</v>
      </c>
      <c r="D121" s="34" t="s">
        <v>336</v>
      </c>
    </row>
    <row r="122" spans="1:4" x14ac:dyDescent="0.25">
      <c r="A122" s="34">
        <v>51</v>
      </c>
      <c r="B122" s="34" t="s">
        <v>459</v>
      </c>
      <c r="C122" s="34" t="s">
        <v>4</v>
      </c>
      <c r="D122" s="34" t="s">
        <v>336</v>
      </c>
    </row>
    <row r="123" spans="1:4" x14ac:dyDescent="0.25">
      <c r="A123" s="34">
        <v>52</v>
      </c>
      <c r="B123" s="34" t="s">
        <v>460</v>
      </c>
      <c r="C123" s="34" t="s">
        <v>9</v>
      </c>
      <c r="D123" s="34" t="s">
        <v>336</v>
      </c>
    </row>
    <row r="124" spans="1:4" x14ac:dyDescent="0.25">
      <c r="A124" s="34">
        <v>52</v>
      </c>
      <c r="B124" s="34" t="s">
        <v>461</v>
      </c>
      <c r="C124" s="34" t="s">
        <v>9</v>
      </c>
      <c r="D124" s="34" t="s">
        <v>336</v>
      </c>
    </row>
    <row r="125" spans="1:4" x14ac:dyDescent="0.25">
      <c r="A125" s="34">
        <v>53</v>
      </c>
      <c r="B125" s="34" t="s">
        <v>462</v>
      </c>
      <c r="C125" s="34" t="s">
        <v>24</v>
      </c>
      <c r="D125" s="34" t="s">
        <v>336</v>
      </c>
    </row>
    <row r="126" spans="1:4" x14ac:dyDescent="0.25">
      <c r="A126" s="34">
        <v>53</v>
      </c>
      <c r="B126" s="34" t="s">
        <v>53</v>
      </c>
      <c r="C126" s="34" t="s">
        <v>24</v>
      </c>
      <c r="D126" s="34" t="s">
        <v>336</v>
      </c>
    </row>
    <row r="127" spans="1:4" x14ac:dyDescent="0.25">
      <c r="A127" s="34">
        <v>53</v>
      </c>
      <c r="B127" s="34" t="s">
        <v>139</v>
      </c>
      <c r="C127" s="34" t="s">
        <v>24</v>
      </c>
      <c r="D127" s="34" t="s">
        <v>336</v>
      </c>
    </row>
    <row r="128" spans="1:4" x14ac:dyDescent="0.25">
      <c r="A128" s="34">
        <v>53</v>
      </c>
      <c r="B128" s="34" t="s">
        <v>140</v>
      </c>
      <c r="C128" s="34" t="s">
        <v>24</v>
      </c>
      <c r="D128" s="34" t="s">
        <v>336</v>
      </c>
    </row>
    <row r="129" spans="1:4" x14ac:dyDescent="0.25">
      <c r="A129" s="34">
        <v>54</v>
      </c>
      <c r="B129" s="34" t="s">
        <v>463</v>
      </c>
      <c r="C129" s="34" t="s">
        <v>4</v>
      </c>
      <c r="D129" s="34" t="s">
        <v>336</v>
      </c>
    </row>
    <row r="130" spans="1:4" x14ac:dyDescent="0.25">
      <c r="A130" s="34">
        <v>54</v>
      </c>
      <c r="B130" s="34" t="s">
        <v>464</v>
      </c>
      <c r="C130" s="34" t="s">
        <v>4</v>
      </c>
      <c r="D130" s="34" t="s">
        <v>336</v>
      </c>
    </row>
    <row r="131" spans="1:4" x14ac:dyDescent="0.25">
      <c r="A131" s="34">
        <v>55</v>
      </c>
      <c r="B131" s="34" t="s">
        <v>465</v>
      </c>
      <c r="C131" s="34" t="s">
        <v>7</v>
      </c>
      <c r="D131" s="34" t="s">
        <v>336</v>
      </c>
    </row>
    <row r="132" spans="1:4" x14ac:dyDescent="0.25">
      <c r="A132" s="34">
        <v>55</v>
      </c>
      <c r="B132" s="34" t="s">
        <v>466</v>
      </c>
      <c r="C132" s="34" t="s">
        <v>7</v>
      </c>
      <c r="D132" s="34" t="s">
        <v>336</v>
      </c>
    </row>
    <row r="133" spans="1:4" x14ac:dyDescent="0.25">
      <c r="A133" s="34">
        <v>55</v>
      </c>
      <c r="B133" s="34" t="s">
        <v>467</v>
      </c>
      <c r="C133" s="34" t="s">
        <v>7</v>
      </c>
      <c r="D133" s="34" t="s">
        <v>336</v>
      </c>
    </row>
    <row r="134" spans="1:4" x14ac:dyDescent="0.25">
      <c r="A134" s="34">
        <v>56</v>
      </c>
      <c r="B134" s="34" t="s">
        <v>468</v>
      </c>
      <c r="C134" s="34" t="s">
        <v>4</v>
      </c>
      <c r="D134" s="34" t="s">
        <v>336</v>
      </c>
    </row>
    <row r="135" spans="1:4" x14ac:dyDescent="0.25">
      <c r="A135" s="34">
        <v>56</v>
      </c>
      <c r="B135" s="34" t="s">
        <v>469</v>
      </c>
      <c r="C135" s="34" t="s">
        <v>4</v>
      </c>
      <c r="D135" s="34" t="s">
        <v>336</v>
      </c>
    </row>
    <row r="136" spans="1:4" x14ac:dyDescent="0.25">
      <c r="A136" s="34">
        <v>57</v>
      </c>
      <c r="B136" s="34" t="s">
        <v>470</v>
      </c>
      <c r="C136" s="34" t="s">
        <v>24</v>
      </c>
      <c r="D136" s="34" t="s">
        <v>336</v>
      </c>
    </row>
    <row r="137" spans="1:4" x14ac:dyDescent="0.25">
      <c r="A137" s="34">
        <v>57</v>
      </c>
      <c r="B137" s="34" t="s">
        <v>471</v>
      </c>
      <c r="C137" s="34" t="s">
        <v>24</v>
      </c>
      <c r="D137" s="34" t="s">
        <v>336</v>
      </c>
    </row>
    <row r="138" spans="1:4" x14ac:dyDescent="0.25">
      <c r="A138" s="34">
        <v>57</v>
      </c>
      <c r="B138" s="34" t="s">
        <v>472</v>
      </c>
      <c r="C138" s="34" t="s">
        <v>24</v>
      </c>
      <c r="D138" s="34" t="s">
        <v>336</v>
      </c>
    </row>
    <row r="139" spans="1:4" x14ac:dyDescent="0.25">
      <c r="A139" s="34">
        <v>58</v>
      </c>
      <c r="B139" s="34" t="s">
        <v>473</v>
      </c>
      <c r="C139" s="34" t="s">
        <v>376</v>
      </c>
      <c r="D139" s="34" t="s">
        <v>336</v>
      </c>
    </row>
    <row r="140" spans="1:4" x14ac:dyDescent="0.25">
      <c r="A140" s="34">
        <v>58</v>
      </c>
      <c r="B140" s="34" t="s">
        <v>474</v>
      </c>
      <c r="C140" s="34" t="s">
        <v>376</v>
      </c>
      <c r="D140" s="34" t="s">
        <v>336</v>
      </c>
    </row>
    <row r="141" spans="1:4" x14ac:dyDescent="0.25">
      <c r="A141" s="34">
        <v>58</v>
      </c>
      <c r="B141" s="34" t="s">
        <v>475</v>
      </c>
      <c r="C141" s="34" t="s">
        <v>376</v>
      </c>
      <c r="D141" s="34" t="s">
        <v>336</v>
      </c>
    </row>
    <row r="142" spans="1:4" x14ac:dyDescent="0.25">
      <c r="A142" s="34">
        <v>59</v>
      </c>
      <c r="B142" s="34" t="s">
        <v>476</v>
      </c>
      <c r="C142" s="34" t="s">
        <v>6</v>
      </c>
      <c r="D142" s="34" t="s">
        <v>336</v>
      </c>
    </row>
    <row r="143" spans="1:4" x14ac:dyDescent="0.25">
      <c r="A143" s="34">
        <v>59</v>
      </c>
      <c r="B143" s="34" t="s">
        <v>477</v>
      </c>
      <c r="C143" s="34" t="s">
        <v>6</v>
      </c>
      <c r="D143" s="34" t="s">
        <v>336</v>
      </c>
    </row>
    <row r="144" spans="1:4" x14ac:dyDescent="0.25">
      <c r="A144" s="34">
        <v>60</v>
      </c>
      <c r="B144" s="34" t="s">
        <v>478</v>
      </c>
      <c r="C144" s="34" t="s">
        <v>2</v>
      </c>
      <c r="D144" s="34" t="s">
        <v>336</v>
      </c>
    </row>
    <row r="145" spans="1:4" x14ac:dyDescent="0.25">
      <c r="A145" s="34">
        <v>60</v>
      </c>
      <c r="B145" s="34" t="s">
        <v>479</v>
      </c>
      <c r="C145" s="34" t="s">
        <v>2</v>
      </c>
      <c r="D145" s="34" t="s">
        <v>336</v>
      </c>
    </row>
    <row r="146" spans="1:4" x14ac:dyDescent="0.25">
      <c r="A146" s="34">
        <v>61</v>
      </c>
      <c r="B146" s="34" t="s">
        <v>480</v>
      </c>
      <c r="C146" s="34" t="s">
        <v>362</v>
      </c>
      <c r="D146" s="34" t="s">
        <v>336</v>
      </c>
    </row>
    <row r="147" spans="1:4" x14ac:dyDescent="0.25">
      <c r="A147" s="34">
        <v>61</v>
      </c>
      <c r="B147" s="34" t="s">
        <v>481</v>
      </c>
      <c r="C147" s="34" t="s">
        <v>362</v>
      </c>
      <c r="D147" s="34" t="s">
        <v>336</v>
      </c>
    </row>
    <row r="148" spans="1:4" x14ac:dyDescent="0.25">
      <c r="A148" s="34">
        <v>62</v>
      </c>
      <c r="B148" s="34" t="s">
        <v>482</v>
      </c>
      <c r="C148" s="34" t="s">
        <v>106</v>
      </c>
      <c r="D148" s="34" t="s">
        <v>336</v>
      </c>
    </row>
    <row r="149" spans="1:4" x14ac:dyDescent="0.25">
      <c r="A149" s="34">
        <v>62</v>
      </c>
      <c r="B149" s="34" t="s">
        <v>483</v>
      </c>
      <c r="C149" s="34" t="s">
        <v>106</v>
      </c>
      <c r="D149" s="34" t="s">
        <v>336</v>
      </c>
    </row>
    <row r="150" spans="1:4" x14ac:dyDescent="0.25">
      <c r="A150" s="34">
        <v>63</v>
      </c>
      <c r="B150" s="34" t="s">
        <v>484</v>
      </c>
      <c r="C150" s="34" t="s">
        <v>335</v>
      </c>
      <c r="D150" s="34" t="s">
        <v>336</v>
      </c>
    </row>
    <row r="151" spans="1:4" x14ac:dyDescent="0.25">
      <c r="A151" s="34">
        <v>63</v>
      </c>
      <c r="B151" s="34" t="s">
        <v>485</v>
      </c>
      <c r="C151" s="34" t="s">
        <v>335</v>
      </c>
      <c r="D151" s="34" t="s">
        <v>336</v>
      </c>
    </row>
    <row r="152" spans="1:4" x14ac:dyDescent="0.25">
      <c r="A152" s="34">
        <v>64</v>
      </c>
      <c r="B152" s="34" t="s">
        <v>486</v>
      </c>
      <c r="C152" s="34" t="s">
        <v>24</v>
      </c>
      <c r="D152" s="34" t="s">
        <v>336</v>
      </c>
    </row>
    <row r="153" spans="1:4" x14ac:dyDescent="0.25">
      <c r="A153" s="34">
        <v>64</v>
      </c>
      <c r="B153" s="34" t="s">
        <v>52</v>
      </c>
      <c r="C153" s="34" t="s">
        <v>24</v>
      </c>
      <c r="D153" s="34" t="s">
        <v>336</v>
      </c>
    </row>
    <row r="154" spans="1:4" x14ac:dyDescent="0.25">
      <c r="A154" s="34">
        <v>64</v>
      </c>
      <c r="B154" s="34" t="s">
        <v>487</v>
      </c>
      <c r="C154" s="34" t="s">
        <v>24</v>
      </c>
      <c r="D154" s="34" t="s">
        <v>336</v>
      </c>
    </row>
    <row r="155" spans="1:4" x14ac:dyDescent="0.25">
      <c r="A155" s="34">
        <v>64</v>
      </c>
      <c r="B155" s="34" t="s">
        <v>488</v>
      </c>
      <c r="C155" s="34" t="s">
        <v>24</v>
      </c>
      <c r="D155" s="34" t="s">
        <v>336</v>
      </c>
    </row>
    <row r="156" spans="1:4" x14ac:dyDescent="0.25">
      <c r="A156" s="34">
        <v>66</v>
      </c>
      <c r="B156" s="34" t="s">
        <v>489</v>
      </c>
      <c r="C156" s="34" t="s">
        <v>7</v>
      </c>
      <c r="D156" s="34" t="s">
        <v>336</v>
      </c>
    </row>
    <row r="157" spans="1:4" x14ac:dyDescent="0.25">
      <c r="A157" s="34">
        <v>66</v>
      </c>
      <c r="B157" s="34" t="s">
        <v>490</v>
      </c>
      <c r="C157" s="34" t="s">
        <v>7</v>
      </c>
      <c r="D157" s="34" t="s">
        <v>336</v>
      </c>
    </row>
    <row r="158" spans="1:4" x14ac:dyDescent="0.25">
      <c r="A158" s="34">
        <v>67</v>
      </c>
      <c r="B158" s="34" t="s">
        <v>50</v>
      </c>
      <c r="C158" s="34" t="s">
        <v>10</v>
      </c>
      <c r="D158" s="34" t="s">
        <v>336</v>
      </c>
    </row>
    <row r="159" spans="1:4" x14ac:dyDescent="0.25">
      <c r="A159" s="34">
        <v>67</v>
      </c>
      <c r="B159" s="34" t="s">
        <v>491</v>
      </c>
      <c r="C159" s="34" t="s">
        <v>10</v>
      </c>
      <c r="D159" s="34" t="s">
        <v>336</v>
      </c>
    </row>
    <row r="160" spans="1:4" x14ac:dyDescent="0.25">
      <c r="A160" s="34">
        <v>68</v>
      </c>
      <c r="B160" s="34" t="s">
        <v>55</v>
      </c>
      <c r="C160" s="34" t="s">
        <v>5</v>
      </c>
      <c r="D160" s="34" t="s">
        <v>336</v>
      </c>
    </row>
    <row r="161" spans="1:4" x14ac:dyDescent="0.25">
      <c r="A161" s="34">
        <v>68</v>
      </c>
      <c r="B161" s="34" t="s">
        <v>492</v>
      </c>
      <c r="C161" s="34" t="s">
        <v>5</v>
      </c>
      <c r="D161" s="34" t="s">
        <v>336</v>
      </c>
    </row>
    <row r="162" spans="1:4" x14ac:dyDescent="0.25">
      <c r="A162" s="34"/>
      <c r="B162" s="34"/>
      <c r="C162" s="34"/>
      <c r="D162" s="34"/>
    </row>
    <row r="163" spans="1:4" x14ac:dyDescent="0.25">
      <c r="A163" s="34"/>
      <c r="B163" s="34"/>
      <c r="C163" s="34"/>
      <c r="D163" s="34"/>
    </row>
    <row r="164" spans="1:4" x14ac:dyDescent="0.25">
      <c r="A164" s="34"/>
      <c r="B164" s="34"/>
      <c r="C164" s="34"/>
      <c r="D164" s="34"/>
    </row>
    <row r="165" spans="1:4" x14ac:dyDescent="0.25">
      <c r="A165" s="34"/>
      <c r="B165" s="34"/>
      <c r="C165" s="34"/>
      <c r="D165" s="34"/>
    </row>
    <row r="166" spans="1:4" x14ac:dyDescent="0.25">
      <c r="A166" s="34"/>
      <c r="B166" s="34"/>
      <c r="C166" s="34"/>
      <c r="D166" s="34"/>
    </row>
    <row r="167" spans="1:4" x14ac:dyDescent="0.25">
      <c r="A167" s="34"/>
      <c r="B167" s="34"/>
      <c r="C167" s="34"/>
      <c r="D167" s="34"/>
    </row>
    <row r="168" spans="1:4" x14ac:dyDescent="0.25">
      <c r="A168" s="34"/>
      <c r="B168" s="34"/>
      <c r="C168" s="34"/>
      <c r="D168" s="34"/>
    </row>
    <row r="169" spans="1:4" x14ac:dyDescent="0.25">
      <c r="A169" s="34"/>
      <c r="B169" s="34"/>
      <c r="C169" s="34"/>
      <c r="D169" s="34"/>
    </row>
    <row r="170" spans="1:4" x14ac:dyDescent="0.25">
      <c r="A170" s="34"/>
      <c r="B170" s="34"/>
      <c r="C170" s="34"/>
      <c r="D170" s="34"/>
    </row>
    <row r="171" spans="1:4" x14ac:dyDescent="0.25">
      <c r="A171" s="34"/>
      <c r="B171" s="34"/>
      <c r="C171" s="34"/>
      <c r="D171" s="34"/>
    </row>
    <row r="172" spans="1:4" x14ac:dyDescent="0.25">
      <c r="A172" s="34"/>
      <c r="B172" s="34"/>
      <c r="C172" s="34"/>
      <c r="D172" s="34"/>
    </row>
    <row r="173" spans="1:4" x14ac:dyDescent="0.25">
      <c r="A173" s="34"/>
      <c r="B173" s="34"/>
      <c r="C173" s="34"/>
      <c r="D173" s="34"/>
    </row>
    <row r="174" spans="1:4" x14ac:dyDescent="0.25">
      <c r="A174" s="34"/>
      <c r="B174" s="34"/>
      <c r="C174" s="34"/>
      <c r="D174" s="34"/>
    </row>
    <row r="175" spans="1:4" x14ac:dyDescent="0.25">
      <c r="A175" s="34"/>
      <c r="B175" s="34"/>
      <c r="C175" s="34"/>
      <c r="D175" s="34"/>
    </row>
    <row r="176" spans="1:4" x14ac:dyDescent="0.25">
      <c r="A176" s="34"/>
      <c r="B176" s="34"/>
      <c r="C176" s="34"/>
      <c r="D176" s="34"/>
    </row>
    <row r="177" spans="1:4" x14ac:dyDescent="0.25">
      <c r="A177" s="34"/>
      <c r="B177" s="34"/>
      <c r="C177" s="34"/>
      <c r="D177" s="34"/>
    </row>
    <row r="178" spans="1:4" x14ac:dyDescent="0.25">
      <c r="A178" s="34"/>
      <c r="B178" s="34"/>
      <c r="C178" s="34"/>
      <c r="D178" s="34"/>
    </row>
    <row r="179" spans="1:4" x14ac:dyDescent="0.25">
      <c r="A179" s="34"/>
      <c r="B179" s="34"/>
      <c r="C179" s="34"/>
      <c r="D179" s="34"/>
    </row>
    <row r="180" spans="1:4" x14ac:dyDescent="0.25">
      <c r="A180" s="34"/>
      <c r="B180" s="34"/>
      <c r="C180" s="34"/>
      <c r="D180" s="34"/>
    </row>
    <row r="181" spans="1:4" x14ac:dyDescent="0.25">
      <c r="A181" s="34"/>
      <c r="B181" s="34"/>
      <c r="C181" s="34"/>
      <c r="D181" s="34"/>
    </row>
    <row r="182" spans="1:4" x14ac:dyDescent="0.25">
      <c r="A182" s="34"/>
      <c r="B182" s="34"/>
      <c r="C182" s="34"/>
      <c r="D182" s="34"/>
    </row>
    <row r="183" spans="1:4" x14ac:dyDescent="0.25">
      <c r="A183" s="34"/>
      <c r="B183" s="34"/>
      <c r="C183" s="34"/>
      <c r="D183" s="34"/>
    </row>
    <row r="184" spans="1:4" x14ac:dyDescent="0.25">
      <c r="A184" s="34"/>
      <c r="B184" s="34"/>
      <c r="C184" s="34"/>
      <c r="D184" s="34"/>
    </row>
    <row r="185" spans="1:4" x14ac:dyDescent="0.25">
      <c r="A185" s="34"/>
      <c r="B185" s="34"/>
      <c r="C185" s="34"/>
      <c r="D185" s="34"/>
    </row>
    <row r="186" spans="1:4" x14ac:dyDescent="0.25">
      <c r="A186" s="34"/>
      <c r="B186" s="34"/>
      <c r="C186" s="34"/>
      <c r="D186" s="34"/>
    </row>
    <row r="187" spans="1:4" x14ac:dyDescent="0.25">
      <c r="A187" s="34"/>
      <c r="B187" s="34"/>
      <c r="C187" s="34"/>
      <c r="D187" s="34"/>
    </row>
    <row r="188" spans="1:4" x14ac:dyDescent="0.25">
      <c r="A188" s="34"/>
      <c r="B188" s="34"/>
      <c r="C188" s="34"/>
      <c r="D188" s="34"/>
    </row>
    <row r="189" spans="1:4" x14ac:dyDescent="0.25">
      <c r="A189" s="34"/>
      <c r="B189" s="34"/>
      <c r="C189" s="34"/>
      <c r="D189" s="34"/>
    </row>
    <row r="190" spans="1:4" x14ac:dyDescent="0.25">
      <c r="A190" s="34"/>
      <c r="B190" s="34"/>
      <c r="C190" s="34"/>
      <c r="D190" s="34"/>
    </row>
    <row r="191" spans="1:4" x14ac:dyDescent="0.25">
      <c r="A191" s="34"/>
      <c r="B191" s="34"/>
      <c r="C191" s="34"/>
      <c r="D191" s="34"/>
    </row>
    <row r="192" spans="1:4" x14ac:dyDescent="0.25">
      <c r="A192" s="34"/>
      <c r="B192" s="34"/>
      <c r="C192" s="34"/>
      <c r="D192" s="34"/>
    </row>
    <row r="193" spans="1:4" x14ac:dyDescent="0.25">
      <c r="A193" s="34"/>
      <c r="B193" s="34"/>
      <c r="C193" s="34"/>
      <c r="D193" s="34"/>
    </row>
    <row r="194" spans="1:4" x14ac:dyDescent="0.25">
      <c r="A194" s="34"/>
      <c r="B194" s="34"/>
      <c r="C194" s="34"/>
      <c r="D194" s="34"/>
    </row>
    <row r="195" spans="1:4" x14ac:dyDescent="0.25">
      <c r="A195" s="34"/>
      <c r="B195" s="34"/>
      <c r="C195" s="34"/>
      <c r="D195" s="34"/>
    </row>
    <row r="196" spans="1:4" x14ac:dyDescent="0.25">
      <c r="A196" s="34"/>
      <c r="B196" s="34"/>
      <c r="C196" s="34"/>
      <c r="D196" s="34"/>
    </row>
    <row r="197" spans="1:4" x14ac:dyDescent="0.25">
      <c r="A197" s="34"/>
      <c r="B197" s="34"/>
      <c r="C197" s="34"/>
      <c r="D197" s="34"/>
    </row>
    <row r="198" spans="1:4" x14ac:dyDescent="0.25">
      <c r="A198" s="34"/>
      <c r="B198" s="34"/>
      <c r="C198" s="34"/>
      <c r="D198" s="34"/>
    </row>
    <row r="199" spans="1:4" x14ac:dyDescent="0.25">
      <c r="A199" s="34"/>
      <c r="B199" s="34"/>
      <c r="C199" s="34"/>
      <c r="D199" s="34"/>
    </row>
    <row r="200" spans="1:4" x14ac:dyDescent="0.25">
      <c r="A200" s="34"/>
      <c r="B200" s="34"/>
      <c r="C200" s="34"/>
      <c r="D200" s="34"/>
    </row>
    <row r="201" spans="1:4" x14ac:dyDescent="0.25">
      <c r="A201" s="34"/>
      <c r="B201" s="34"/>
      <c r="C201" s="34"/>
      <c r="D201" s="34"/>
    </row>
    <row r="202" spans="1:4" x14ac:dyDescent="0.25">
      <c r="A202" s="34"/>
      <c r="B202" s="34"/>
      <c r="C202" s="34"/>
      <c r="D202" s="34"/>
    </row>
    <row r="203" spans="1:4" x14ac:dyDescent="0.25">
      <c r="A203" s="34"/>
      <c r="B203" s="34"/>
      <c r="C203" s="34"/>
      <c r="D203" s="34"/>
    </row>
    <row r="204" spans="1:4" x14ac:dyDescent="0.25">
      <c r="A204" s="34"/>
      <c r="B204" s="34"/>
      <c r="C204" s="34"/>
      <c r="D204" s="34"/>
    </row>
    <row r="205" spans="1:4" x14ac:dyDescent="0.25">
      <c r="A205" s="34"/>
      <c r="B205" s="34"/>
      <c r="C205" s="34"/>
      <c r="D205" s="34"/>
    </row>
    <row r="206" spans="1:4" x14ac:dyDescent="0.25">
      <c r="A206" s="34"/>
      <c r="B206" s="34"/>
      <c r="C206" s="34"/>
      <c r="D206" s="34"/>
    </row>
    <row r="207" spans="1:4" x14ac:dyDescent="0.25">
      <c r="A207" s="34"/>
      <c r="B207" s="34"/>
      <c r="C207" s="34"/>
      <c r="D207" s="34"/>
    </row>
    <row r="208" spans="1:4" x14ac:dyDescent="0.25">
      <c r="A208" s="34"/>
      <c r="B208" s="34"/>
      <c r="C208" s="34"/>
      <c r="D208" s="34"/>
    </row>
    <row r="209" spans="1:4" x14ac:dyDescent="0.25">
      <c r="A209" s="34"/>
      <c r="B209" s="34"/>
      <c r="C209" s="34"/>
      <c r="D209" s="34"/>
    </row>
    <row r="210" spans="1:4" x14ac:dyDescent="0.25">
      <c r="A210" s="34"/>
      <c r="B210" s="34"/>
      <c r="C210" s="34"/>
      <c r="D210" s="34"/>
    </row>
    <row r="211" spans="1:4" x14ac:dyDescent="0.25">
      <c r="A211" s="34"/>
      <c r="B211" s="34"/>
      <c r="C211" s="34"/>
      <c r="D211" s="34"/>
    </row>
    <row r="212" spans="1:4" x14ac:dyDescent="0.25">
      <c r="A212" s="34"/>
      <c r="B212" s="34"/>
      <c r="C212" s="34"/>
      <c r="D212" s="34"/>
    </row>
    <row r="213" spans="1:4" x14ac:dyDescent="0.25">
      <c r="A213" s="34"/>
      <c r="B213" s="34"/>
      <c r="C213" s="34"/>
      <c r="D213" s="34"/>
    </row>
    <row r="214" spans="1:4" x14ac:dyDescent="0.25">
      <c r="A214" s="34"/>
      <c r="B214" s="34"/>
      <c r="C214" s="34"/>
      <c r="D214" s="34"/>
    </row>
    <row r="215" spans="1:4" x14ac:dyDescent="0.25">
      <c r="A215" s="34"/>
      <c r="B215" s="34"/>
      <c r="C215" s="34"/>
      <c r="D215" s="34"/>
    </row>
    <row r="216" spans="1:4" x14ac:dyDescent="0.25">
      <c r="A216" s="34"/>
      <c r="B216" s="34"/>
      <c r="C216" s="34"/>
      <c r="D216" s="34"/>
    </row>
    <row r="217" spans="1:4" x14ac:dyDescent="0.25">
      <c r="A217" s="34"/>
      <c r="B217" s="34"/>
      <c r="C217" s="34"/>
      <c r="D217" s="34"/>
    </row>
    <row r="218" spans="1:4" x14ac:dyDescent="0.25">
      <c r="A218" s="34"/>
      <c r="B218" s="34"/>
      <c r="C218" s="34"/>
      <c r="D218" s="34"/>
    </row>
    <row r="219" spans="1:4" x14ac:dyDescent="0.25">
      <c r="A219" s="34"/>
      <c r="B219" s="34"/>
      <c r="C219" s="34"/>
      <c r="D219" s="34"/>
    </row>
    <row r="220" spans="1:4" x14ac:dyDescent="0.25">
      <c r="A220" s="34"/>
      <c r="B220" s="34"/>
      <c r="C220" s="34"/>
      <c r="D220" s="34"/>
    </row>
    <row r="221" spans="1:4" x14ac:dyDescent="0.25">
      <c r="A221" s="34"/>
      <c r="B221" s="34"/>
      <c r="C221" s="34"/>
      <c r="D221" s="34"/>
    </row>
    <row r="222" spans="1:4" x14ac:dyDescent="0.25">
      <c r="A222" s="34"/>
      <c r="B222" s="34"/>
      <c r="C222" s="34"/>
      <c r="D222" s="34"/>
    </row>
    <row r="223" spans="1:4" x14ac:dyDescent="0.25">
      <c r="A223" s="34"/>
      <c r="B223" s="34"/>
      <c r="C223" s="34"/>
      <c r="D223" s="34"/>
    </row>
    <row r="224" spans="1:4" x14ac:dyDescent="0.25">
      <c r="A224" s="34"/>
      <c r="B224" s="34"/>
      <c r="C224" s="34"/>
      <c r="D224" s="34"/>
    </row>
    <row r="225" spans="1:4" x14ac:dyDescent="0.25">
      <c r="A225" s="34"/>
      <c r="B225" s="34"/>
      <c r="C225" s="34"/>
      <c r="D225" s="34"/>
    </row>
    <row r="226" spans="1:4" x14ac:dyDescent="0.25">
      <c r="A226" s="34"/>
      <c r="B226" s="34"/>
      <c r="C226" s="34"/>
      <c r="D226" s="34"/>
    </row>
    <row r="227" spans="1:4" x14ac:dyDescent="0.25">
      <c r="A227" s="34"/>
      <c r="B227" s="34"/>
      <c r="C227" s="34"/>
      <c r="D227" s="34"/>
    </row>
    <row r="228" spans="1:4" x14ac:dyDescent="0.25">
      <c r="A228" s="34"/>
      <c r="B228" s="34"/>
      <c r="C228" s="34"/>
      <c r="D228" s="34"/>
    </row>
    <row r="229" spans="1:4" x14ac:dyDescent="0.25">
      <c r="A229" s="34"/>
      <c r="B229" s="34"/>
      <c r="C229" s="34"/>
      <c r="D229" s="34"/>
    </row>
    <row r="230" spans="1:4" x14ac:dyDescent="0.25">
      <c r="A230" s="34"/>
      <c r="B230" s="34"/>
      <c r="C230" s="34"/>
      <c r="D230" s="34"/>
    </row>
    <row r="231" spans="1:4" x14ac:dyDescent="0.25">
      <c r="A231" s="34"/>
      <c r="B231" s="34"/>
      <c r="C231" s="34"/>
      <c r="D231" s="34"/>
    </row>
    <row r="232" spans="1:4" x14ac:dyDescent="0.25">
      <c r="A232" s="34"/>
      <c r="B232" s="34"/>
      <c r="C232" s="34"/>
      <c r="D232" s="34"/>
    </row>
    <row r="233" spans="1:4" x14ac:dyDescent="0.25">
      <c r="A233" s="34"/>
      <c r="B233" s="34"/>
      <c r="C233" s="34"/>
      <c r="D233" s="34"/>
    </row>
    <row r="234" spans="1:4" x14ac:dyDescent="0.25">
      <c r="A234" s="34"/>
      <c r="B234" s="34"/>
      <c r="C234" s="34"/>
      <c r="D234" s="34"/>
    </row>
    <row r="235" spans="1:4" x14ac:dyDescent="0.25">
      <c r="A235" s="34"/>
      <c r="B235" s="34"/>
      <c r="C235" s="34"/>
      <c r="D235" s="34"/>
    </row>
    <row r="236" spans="1:4" x14ac:dyDescent="0.25">
      <c r="A236" s="34"/>
      <c r="B236" s="34"/>
      <c r="C236" s="34"/>
      <c r="D236" s="34"/>
    </row>
    <row r="237" spans="1:4" x14ac:dyDescent="0.25">
      <c r="A237" s="34"/>
      <c r="B237" s="34"/>
      <c r="C237" s="34"/>
      <c r="D237" s="34"/>
    </row>
    <row r="238" spans="1:4" x14ac:dyDescent="0.25">
      <c r="A238" s="34"/>
      <c r="B238" s="34"/>
      <c r="C238" s="34"/>
      <c r="D238" s="34"/>
    </row>
    <row r="239" spans="1:4" x14ac:dyDescent="0.25">
      <c r="A239" s="34"/>
      <c r="B239" s="34"/>
      <c r="C239" s="34"/>
      <c r="D239" s="34"/>
    </row>
    <row r="240" spans="1:4" x14ac:dyDescent="0.25">
      <c r="A240" s="34"/>
      <c r="B240" s="34"/>
      <c r="C240" s="34"/>
      <c r="D240" s="34"/>
    </row>
    <row r="241" spans="1:4" x14ac:dyDescent="0.25">
      <c r="A241" s="34"/>
      <c r="B241" s="34"/>
      <c r="C241" s="34"/>
      <c r="D241" s="34"/>
    </row>
    <row r="242" spans="1:4" x14ac:dyDescent="0.25">
      <c r="A242" s="34"/>
      <c r="B242" s="34"/>
      <c r="C242" s="34"/>
      <c r="D242" s="34"/>
    </row>
    <row r="243" spans="1:4" x14ac:dyDescent="0.25">
      <c r="A243" s="34"/>
      <c r="B243" s="34"/>
      <c r="C243" s="34"/>
      <c r="D243" s="34"/>
    </row>
    <row r="244" spans="1:4" x14ac:dyDescent="0.25">
      <c r="A244" s="34"/>
      <c r="B244" s="34"/>
      <c r="C244" s="34"/>
      <c r="D244" s="34"/>
    </row>
    <row r="245" spans="1:4" x14ac:dyDescent="0.25">
      <c r="A245" s="34"/>
      <c r="B245" s="34"/>
      <c r="C245" s="34"/>
      <c r="D245" s="34"/>
    </row>
    <row r="246" spans="1:4" x14ac:dyDescent="0.25">
      <c r="A246" s="34"/>
      <c r="B246" s="34"/>
      <c r="C246" s="34"/>
      <c r="D246" s="34"/>
    </row>
    <row r="247" spans="1:4" x14ac:dyDescent="0.25">
      <c r="A247" s="34"/>
      <c r="B247" s="34"/>
      <c r="C247" s="34"/>
      <c r="D247" s="34"/>
    </row>
    <row r="248" spans="1:4" x14ac:dyDescent="0.25">
      <c r="A248" s="34"/>
      <c r="B248" s="34"/>
      <c r="C248" s="34"/>
      <c r="D248" s="34"/>
    </row>
    <row r="249" spans="1:4" x14ac:dyDescent="0.25">
      <c r="A249" s="34"/>
      <c r="B249" s="34"/>
      <c r="C249" s="34"/>
      <c r="D249" s="34"/>
    </row>
    <row r="250" spans="1:4" x14ac:dyDescent="0.25">
      <c r="A250" s="34"/>
      <c r="B250" s="34"/>
      <c r="C250" s="34"/>
      <c r="D250" s="34"/>
    </row>
    <row r="251" spans="1:4" x14ac:dyDescent="0.25">
      <c r="A251" s="34"/>
      <c r="B251" s="34"/>
      <c r="C251" s="34"/>
      <c r="D251" s="34"/>
    </row>
    <row r="252" spans="1:4" x14ac:dyDescent="0.25">
      <c r="A252" s="34"/>
      <c r="B252" s="34"/>
      <c r="C252" s="34"/>
      <c r="D252" s="34"/>
    </row>
    <row r="253" spans="1:4" x14ac:dyDescent="0.25">
      <c r="A253" s="34"/>
      <c r="B253" s="34"/>
      <c r="C253" s="34"/>
      <c r="D253" s="34"/>
    </row>
    <row r="254" spans="1:4" x14ac:dyDescent="0.25">
      <c r="A254" s="34"/>
      <c r="B254" s="34"/>
      <c r="C254" s="34"/>
      <c r="D254" s="34"/>
    </row>
    <row r="255" spans="1:4" x14ac:dyDescent="0.25">
      <c r="A255" s="34"/>
      <c r="B255" s="34"/>
      <c r="C255" s="34"/>
      <c r="D255" s="34"/>
    </row>
    <row r="256" spans="1:4" x14ac:dyDescent="0.25">
      <c r="A256" s="34"/>
      <c r="B256" s="34"/>
      <c r="C256" s="34"/>
      <c r="D256" s="34"/>
    </row>
    <row r="257" spans="1:4" x14ac:dyDescent="0.25">
      <c r="A257" s="34"/>
      <c r="B257" s="34"/>
      <c r="C257" s="34"/>
      <c r="D257" s="34"/>
    </row>
    <row r="258" spans="1:4" x14ac:dyDescent="0.25">
      <c r="A258" s="34"/>
      <c r="B258" s="34"/>
      <c r="C258" s="34"/>
      <c r="D258" s="34"/>
    </row>
    <row r="259" spans="1:4" x14ac:dyDescent="0.25">
      <c r="A259" s="34"/>
      <c r="B259" s="34"/>
      <c r="C259" s="34"/>
      <c r="D259" s="34"/>
    </row>
    <row r="260" spans="1:4" x14ac:dyDescent="0.25">
      <c r="A260" s="34"/>
      <c r="B260" s="34"/>
      <c r="C260" s="34"/>
      <c r="D260" s="34"/>
    </row>
    <row r="261" spans="1:4" x14ac:dyDescent="0.25">
      <c r="A261" s="34"/>
      <c r="B261" s="34"/>
      <c r="C261" s="34"/>
      <c r="D261" s="34"/>
    </row>
    <row r="262" spans="1:4" x14ac:dyDescent="0.25">
      <c r="A262" s="34"/>
      <c r="B262" s="34"/>
      <c r="C262" s="34"/>
      <c r="D262" s="34"/>
    </row>
    <row r="263" spans="1:4" x14ac:dyDescent="0.25">
      <c r="A263" s="34"/>
      <c r="B263" s="34"/>
      <c r="C263" s="34"/>
      <c r="D263" s="34"/>
    </row>
    <row r="264" spans="1:4" x14ac:dyDescent="0.25">
      <c r="A264" s="34"/>
      <c r="B264" s="34"/>
      <c r="C264" s="34"/>
      <c r="D264" s="34"/>
    </row>
    <row r="265" spans="1:4" x14ac:dyDescent="0.25">
      <c r="A265" s="34"/>
      <c r="B265" s="34"/>
      <c r="C265" s="34"/>
      <c r="D265" s="34"/>
    </row>
    <row r="266" spans="1:4" x14ac:dyDescent="0.25">
      <c r="A266" s="34"/>
      <c r="B266" s="34"/>
      <c r="C266" s="34"/>
      <c r="D266" s="34"/>
    </row>
    <row r="267" spans="1:4" x14ac:dyDescent="0.25">
      <c r="A267" s="34"/>
      <c r="B267" s="34"/>
      <c r="C267" s="34"/>
      <c r="D267" s="34"/>
    </row>
    <row r="268" spans="1:4" x14ac:dyDescent="0.25">
      <c r="A268" s="34"/>
      <c r="B268" s="34"/>
      <c r="C268" s="34"/>
      <c r="D268" s="34"/>
    </row>
    <row r="269" spans="1:4" x14ac:dyDescent="0.25">
      <c r="A269" s="34"/>
      <c r="B269" s="34"/>
      <c r="C269" s="34"/>
      <c r="D269" s="34"/>
    </row>
    <row r="270" spans="1:4" x14ac:dyDescent="0.25">
      <c r="A270" s="34"/>
      <c r="B270" s="34"/>
      <c r="C270" s="34"/>
      <c r="D270" s="34"/>
    </row>
    <row r="271" spans="1:4" x14ac:dyDescent="0.25">
      <c r="A271" s="34"/>
      <c r="B271" s="34"/>
      <c r="C271" s="34"/>
      <c r="D271" s="34"/>
    </row>
    <row r="272" spans="1:4" x14ac:dyDescent="0.25">
      <c r="A272" s="34"/>
      <c r="B272" s="34"/>
      <c r="C272" s="34"/>
      <c r="D272" s="34"/>
    </row>
    <row r="273" spans="1:4" x14ac:dyDescent="0.25">
      <c r="A273" s="34"/>
      <c r="B273" s="34"/>
      <c r="C273" s="34"/>
      <c r="D273" s="34"/>
    </row>
    <row r="274" spans="1:4" x14ac:dyDescent="0.25">
      <c r="A274" s="34"/>
      <c r="B274" s="34"/>
      <c r="C274" s="34"/>
      <c r="D274" s="34"/>
    </row>
    <row r="275" spans="1:4" x14ac:dyDescent="0.25">
      <c r="A275" s="34"/>
      <c r="B275" s="34"/>
      <c r="C275" s="34"/>
      <c r="D275" s="34"/>
    </row>
    <row r="276" spans="1:4" x14ac:dyDescent="0.25">
      <c r="A276" s="34"/>
      <c r="B276" s="34"/>
      <c r="C276" s="34"/>
      <c r="D276" s="34"/>
    </row>
    <row r="277" spans="1:4" x14ac:dyDescent="0.25">
      <c r="A277" s="34"/>
      <c r="B277" s="34"/>
      <c r="C277" s="34"/>
      <c r="D277" s="34"/>
    </row>
    <row r="278" spans="1:4" x14ac:dyDescent="0.25">
      <c r="A278" s="34"/>
      <c r="B278" s="34"/>
      <c r="C278" s="34"/>
      <c r="D278" s="34"/>
    </row>
    <row r="279" spans="1:4" x14ac:dyDescent="0.25">
      <c r="A279" s="34"/>
      <c r="B279" s="34"/>
      <c r="C279" s="34"/>
      <c r="D279" s="34"/>
    </row>
    <row r="280" spans="1:4" x14ac:dyDescent="0.25">
      <c r="A280" s="34"/>
      <c r="B280" s="34"/>
      <c r="C280" s="34"/>
      <c r="D280" s="34"/>
    </row>
    <row r="281" spans="1:4" x14ac:dyDescent="0.25">
      <c r="A281" s="34"/>
      <c r="B281" s="34"/>
      <c r="C281" s="34"/>
      <c r="D281" s="34"/>
    </row>
    <row r="282" spans="1:4" x14ac:dyDescent="0.25">
      <c r="A282" s="34"/>
      <c r="B282" s="34"/>
      <c r="C282" s="34"/>
      <c r="D282" s="34"/>
    </row>
    <row r="283" spans="1:4" x14ac:dyDescent="0.25">
      <c r="A283" s="34"/>
      <c r="B283" s="34"/>
      <c r="C283" s="34"/>
      <c r="D283" s="34"/>
    </row>
    <row r="284" spans="1:4" x14ac:dyDescent="0.25">
      <c r="A284" s="34"/>
      <c r="B284" s="34"/>
      <c r="C284" s="34"/>
      <c r="D284" s="34"/>
    </row>
    <row r="285" spans="1:4" x14ac:dyDescent="0.25">
      <c r="A285" s="34"/>
      <c r="B285" s="34"/>
      <c r="C285" s="34"/>
      <c r="D285" s="34"/>
    </row>
    <row r="286" spans="1:4" x14ac:dyDescent="0.25">
      <c r="A286" s="34"/>
      <c r="B286" s="34"/>
      <c r="C286" s="34"/>
      <c r="D286" s="34"/>
    </row>
    <row r="287" spans="1:4" x14ac:dyDescent="0.25">
      <c r="A287" s="34"/>
      <c r="B287" s="34"/>
      <c r="C287" s="34"/>
      <c r="D287" s="34"/>
    </row>
    <row r="288" spans="1:4" x14ac:dyDescent="0.25">
      <c r="A288" s="34"/>
      <c r="B288" s="34"/>
      <c r="C288" s="34"/>
      <c r="D288" s="34"/>
    </row>
    <row r="289" spans="1:4" x14ac:dyDescent="0.25">
      <c r="A289" s="34"/>
      <c r="B289" s="34"/>
      <c r="C289" s="34"/>
      <c r="D289" s="34"/>
    </row>
    <row r="290" spans="1:4" x14ac:dyDescent="0.25">
      <c r="A290" s="34"/>
      <c r="B290" s="34"/>
      <c r="C290" s="34"/>
      <c r="D290" s="34"/>
    </row>
    <row r="291" spans="1:4" x14ac:dyDescent="0.25">
      <c r="A291" s="34"/>
      <c r="B291" s="34"/>
      <c r="C291" s="34"/>
      <c r="D291" s="34"/>
    </row>
    <row r="292" spans="1:4" x14ac:dyDescent="0.25">
      <c r="A292" s="34"/>
      <c r="B292" s="34"/>
      <c r="C292" s="34"/>
      <c r="D292" s="34"/>
    </row>
    <row r="293" spans="1:4" x14ac:dyDescent="0.25">
      <c r="A293" s="34"/>
      <c r="B293" s="34"/>
      <c r="C293" s="34"/>
      <c r="D293" s="34"/>
    </row>
    <row r="294" spans="1:4" x14ac:dyDescent="0.25">
      <c r="A294" s="34"/>
      <c r="B294" s="34"/>
      <c r="C294" s="34"/>
      <c r="D294" s="34"/>
    </row>
    <row r="295" spans="1:4" x14ac:dyDescent="0.25">
      <c r="A295" s="34"/>
      <c r="B295" s="34"/>
      <c r="C295" s="34"/>
      <c r="D295" s="34"/>
    </row>
    <row r="296" spans="1:4" x14ac:dyDescent="0.25">
      <c r="A296" s="34"/>
      <c r="B296" s="34"/>
      <c r="C296" s="34"/>
      <c r="D296" s="34"/>
    </row>
    <row r="297" spans="1:4" x14ac:dyDescent="0.25">
      <c r="A297" s="34"/>
      <c r="B297" s="34"/>
      <c r="C297" s="34"/>
      <c r="D297" s="34"/>
    </row>
    <row r="298" spans="1:4" x14ac:dyDescent="0.25">
      <c r="A298" s="34"/>
      <c r="B298" s="34"/>
      <c r="C298" s="34"/>
      <c r="D298" s="34"/>
    </row>
    <row r="299" spans="1:4" x14ac:dyDescent="0.25">
      <c r="A299" s="34"/>
      <c r="B299" s="34"/>
      <c r="C299" s="34"/>
      <c r="D299" s="34"/>
    </row>
    <row r="300" spans="1:4" x14ac:dyDescent="0.25">
      <c r="A300" s="34"/>
      <c r="B300" s="34"/>
      <c r="C300" s="34"/>
      <c r="D300" s="34"/>
    </row>
    <row r="301" spans="1:4" x14ac:dyDescent="0.25">
      <c r="A301" s="34"/>
      <c r="B301" s="34"/>
      <c r="C301" s="34"/>
      <c r="D301" s="34"/>
    </row>
    <row r="302" spans="1:4" x14ac:dyDescent="0.25">
      <c r="A302" s="34"/>
      <c r="B302" s="34"/>
      <c r="C302" s="34"/>
      <c r="D302" s="34"/>
    </row>
    <row r="303" spans="1:4" x14ac:dyDescent="0.25">
      <c r="A303" s="34"/>
      <c r="B303" s="34"/>
      <c r="C303" s="34"/>
      <c r="D303" s="34"/>
    </row>
    <row r="304" spans="1:4" x14ac:dyDescent="0.25">
      <c r="A304" s="34"/>
      <c r="B304" s="34"/>
      <c r="C304" s="34"/>
      <c r="D304" s="34"/>
    </row>
    <row r="305" spans="1:4" x14ac:dyDescent="0.25">
      <c r="A305" s="34"/>
      <c r="B305" s="34"/>
      <c r="C305" s="34"/>
      <c r="D305" s="34"/>
    </row>
    <row r="306" spans="1:4" x14ac:dyDescent="0.25">
      <c r="A306" s="34"/>
      <c r="B306" s="34"/>
      <c r="C306" s="34"/>
      <c r="D306" s="34"/>
    </row>
    <row r="307" spans="1:4" x14ac:dyDescent="0.25">
      <c r="A307" s="34"/>
      <c r="B307" s="34"/>
      <c r="C307" s="34"/>
      <c r="D307" s="34"/>
    </row>
    <row r="308" spans="1:4" x14ac:dyDescent="0.25">
      <c r="A308" s="34"/>
      <c r="B308" s="34"/>
      <c r="C308" s="34"/>
      <c r="D308" s="34"/>
    </row>
    <row r="309" spans="1:4" x14ac:dyDescent="0.25">
      <c r="A309" s="34"/>
      <c r="B309" s="34"/>
      <c r="C309" s="34"/>
      <c r="D309" s="34"/>
    </row>
    <row r="310" spans="1:4" x14ac:dyDescent="0.25">
      <c r="A310" s="34"/>
      <c r="B310" s="34"/>
      <c r="C310" s="34"/>
      <c r="D310" s="34"/>
    </row>
    <row r="311" spans="1:4" x14ac:dyDescent="0.25">
      <c r="A311" s="34"/>
      <c r="B311" s="34"/>
      <c r="C311" s="34"/>
      <c r="D311" s="34"/>
    </row>
    <row r="312" spans="1:4" x14ac:dyDescent="0.25">
      <c r="A312" s="34"/>
      <c r="B312" s="34"/>
      <c r="C312" s="34"/>
      <c r="D312" s="34"/>
    </row>
    <row r="313" spans="1:4" x14ac:dyDescent="0.25">
      <c r="A313" s="34"/>
      <c r="B313" s="34"/>
      <c r="C313" s="34"/>
      <c r="D313" s="34"/>
    </row>
    <row r="314" spans="1:4" x14ac:dyDescent="0.25">
      <c r="A314" s="34"/>
      <c r="B314" s="34"/>
      <c r="C314" s="34"/>
      <c r="D314" s="34"/>
    </row>
    <row r="315" spans="1:4" x14ac:dyDescent="0.25">
      <c r="A315" s="34"/>
      <c r="B315" s="34"/>
      <c r="C315" s="34"/>
      <c r="D315" s="34"/>
    </row>
    <row r="316" spans="1:4" x14ac:dyDescent="0.25">
      <c r="A316" s="34"/>
      <c r="B316" s="34"/>
      <c r="C316" s="34"/>
      <c r="D316" s="34"/>
    </row>
    <row r="317" spans="1:4" x14ac:dyDescent="0.25">
      <c r="A317" s="34"/>
      <c r="B317" s="34"/>
      <c r="C317" s="34"/>
      <c r="D317" s="34"/>
    </row>
    <row r="318" spans="1:4" x14ac:dyDescent="0.25">
      <c r="A318" s="34"/>
      <c r="B318" s="34"/>
      <c r="C318" s="34"/>
      <c r="D318" s="34"/>
    </row>
    <row r="319" spans="1:4" x14ac:dyDescent="0.25">
      <c r="A319" s="34"/>
      <c r="B319" s="34"/>
      <c r="C319" s="34"/>
      <c r="D319" s="34"/>
    </row>
    <row r="320" spans="1:4" x14ac:dyDescent="0.25">
      <c r="A320" s="34"/>
      <c r="B320" s="34"/>
      <c r="C320" s="34"/>
      <c r="D320" s="34"/>
    </row>
    <row r="321" spans="1:4" x14ac:dyDescent="0.25">
      <c r="A321" s="34"/>
      <c r="B321" s="34"/>
      <c r="C321" s="34"/>
      <c r="D321" s="34"/>
    </row>
    <row r="322" spans="1:4" x14ac:dyDescent="0.25">
      <c r="A322" s="34"/>
      <c r="B322" s="34"/>
      <c r="C322" s="34"/>
      <c r="D322" s="34"/>
    </row>
    <row r="323" spans="1:4" x14ac:dyDescent="0.25">
      <c r="A323" s="34"/>
      <c r="B323" s="34"/>
      <c r="C323" s="34"/>
      <c r="D323" s="34"/>
    </row>
    <row r="324" spans="1:4" x14ac:dyDescent="0.25">
      <c r="A324" s="34"/>
      <c r="B324" s="34"/>
      <c r="C324" s="34"/>
      <c r="D324" s="34"/>
    </row>
    <row r="325" spans="1:4" x14ac:dyDescent="0.25">
      <c r="A325" s="34"/>
      <c r="B325" s="34"/>
      <c r="C325" s="34"/>
      <c r="D325" s="34"/>
    </row>
    <row r="326" spans="1:4" x14ac:dyDescent="0.25">
      <c r="A326" s="34"/>
      <c r="B326" s="34"/>
      <c r="C326" s="34"/>
      <c r="D326" s="34"/>
    </row>
    <row r="327" spans="1:4" x14ac:dyDescent="0.25">
      <c r="A327" s="34"/>
      <c r="B327" s="34"/>
      <c r="C327" s="34"/>
      <c r="D327" s="34"/>
    </row>
    <row r="328" spans="1:4" x14ac:dyDescent="0.25">
      <c r="A328" s="34"/>
      <c r="B328" s="34"/>
      <c r="C328" s="34"/>
      <c r="D328" s="34"/>
    </row>
    <row r="329" spans="1:4" x14ac:dyDescent="0.25">
      <c r="A329" s="34"/>
      <c r="B329" s="34"/>
      <c r="C329" s="34"/>
      <c r="D329" s="34"/>
    </row>
    <row r="330" spans="1:4" x14ac:dyDescent="0.25">
      <c r="A330" s="34"/>
      <c r="B330" s="34"/>
      <c r="C330" s="34"/>
      <c r="D330" s="34"/>
    </row>
    <row r="331" spans="1:4" x14ac:dyDescent="0.25">
      <c r="A331" s="34"/>
      <c r="B331" s="34"/>
      <c r="C331" s="34"/>
      <c r="D331" s="34"/>
    </row>
    <row r="332" spans="1:4" x14ac:dyDescent="0.25">
      <c r="A332" s="34"/>
      <c r="B332" s="34"/>
      <c r="C332" s="34"/>
      <c r="D332" s="34"/>
    </row>
    <row r="333" spans="1:4" x14ac:dyDescent="0.25">
      <c r="A333" s="34"/>
      <c r="B333" s="34"/>
      <c r="C333" s="34"/>
      <c r="D333" s="34"/>
    </row>
    <row r="334" spans="1:4" x14ac:dyDescent="0.25">
      <c r="A334" s="34"/>
      <c r="B334" s="34"/>
      <c r="C334" s="34"/>
      <c r="D334" s="34"/>
    </row>
    <row r="335" spans="1:4" x14ac:dyDescent="0.25">
      <c r="A335" s="34"/>
      <c r="B335" s="34"/>
      <c r="C335" s="34"/>
      <c r="D335" s="34"/>
    </row>
    <row r="336" spans="1:4" x14ac:dyDescent="0.25">
      <c r="A336" s="34"/>
      <c r="B336" s="34"/>
      <c r="C336" s="34"/>
      <c r="D336" s="34"/>
    </row>
    <row r="337" spans="1:4" x14ac:dyDescent="0.25">
      <c r="A337" s="34"/>
      <c r="B337" s="34"/>
      <c r="C337" s="34"/>
      <c r="D337" s="34"/>
    </row>
    <row r="338" spans="1:4" x14ac:dyDescent="0.25">
      <c r="A338" s="34"/>
      <c r="B338" s="34"/>
      <c r="C338" s="34"/>
      <c r="D338" s="34"/>
    </row>
    <row r="339" spans="1:4" x14ac:dyDescent="0.25">
      <c r="A339" s="34"/>
      <c r="B339" s="34"/>
      <c r="C339" s="34"/>
      <c r="D339" s="34"/>
    </row>
    <row r="340" spans="1:4" x14ac:dyDescent="0.25">
      <c r="A340" s="34"/>
      <c r="B340" s="34"/>
      <c r="C340" s="34"/>
      <c r="D340" s="34"/>
    </row>
    <row r="341" spans="1:4" x14ac:dyDescent="0.25">
      <c r="A341" s="34"/>
      <c r="B341" s="34"/>
      <c r="C341" s="34"/>
      <c r="D341" s="34"/>
    </row>
    <row r="342" spans="1:4" x14ac:dyDescent="0.25">
      <c r="A342" s="34"/>
      <c r="B342" s="34"/>
      <c r="C342" s="34"/>
      <c r="D342" s="34"/>
    </row>
    <row r="343" spans="1:4" x14ac:dyDescent="0.25">
      <c r="A343" s="34"/>
      <c r="B343" s="34"/>
      <c r="C343" s="34"/>
      <c r="D343" s="34"/>
    </row>
    <row r="344" spans="1:4" x14ac:dyDescent="0.25">
      <c r="A344" s="34"/>
      <c r="B344" s="34"/>
      <c r="C344" s="34"/>
      <c r="D344" s="34"/>
    </row>
    <row r="345" spans="1:4" x14ac:dyDescent="0.25">
      <c r="A345" s="34"/>
      <c r="B345" s="34"/>
      <c r="C345" s="34"/>
      <c r="D345" s="34"/>
    </row>
    <row r="346" spans="1:4" x14ac:dyDescent="0.25">
      <c r="A346" s="34"/>
      <c r="B346" s="34"/>
      <c r="C346" s="34"/>
      <c r="D346" s="34"/>
    </row>
    <row r="347" spans="1:4" x14ac:dyDescent="0.25">
      <c r="A347" s="34"/>
      <c r="B347" s="34"/>
      <c r="C347" s="34"/>
      <c r="D347" s="34"/>
    </row>
    <row r="348" spans="1:4" x14ac:dyDescent="0.25">
      <c r="A348" s="34"/>
      <c r="B348" s="34"/>
      <c r="C348" s="34"/>
      <c r="D348" s="34"/>
    </row>
    <row r="349" spans="1:4" x14ac:dyDescent="0.25">
      <c r="A349" s="34"/>
      <c r="B349" s="34"/>
      <c r="C349" s="34"/>
      <c r="D349" s="34"/>
    </row>
    <row r="350" spans="1:4" x14ac:dyDescent="0.25">
      <c r="A350" s="34"/>
      <c r="B350" s="34"/>
      <c r="C350" s="34"/>
      <c r="D350" s="34"/>
    </row>
    <row r="351" spans="1:4" x14ac:dyDescent="0.25">
      <c r="A351" s="34"/>
      <c r="B351" s="34"/>
      <c r="C351" s="34"/>
      <c r="D351" s="34"/>
    </row>
    <row r="352" spans="1:4" x14ac:dyDescent="0.25">
      <c r="A352" s="34"/>
      <c r="B352" s="34"/>
      <c r="C352" s="34"/>
      <c r="D352" s="34"/>
    </row>
    <row r="353" spans="1:4" x14ac:dyDescent="0.25">
      <c r="A353" s="34"/>
      <c r="B353" s="34"/>
      <c r="C353" s="34"/>
      <c r="D353" s="34"/>
    </row>
    <row r="354" spans="1:4" x14ac:dyDescent="0.25">
      <c r="A354" s="34"/>
      <c r="B354" s="34"/>
      <c r="C354" s="34"/>
      <c r="D354" s="34"/>
    </row>
    <row r="355" spans="1:4" x14ac:dyDescent="0.25">
      <c r="A355" s="34"/>
      <c r="B355" s="34"/>
      <c r="C355" s="34"/>
      <c r="D355" s="34"/>
    </row>
    <row r="356" spans="1:4" x14ac:dyDescent="0.25">
      <c r="A356" s="34"/>
      <c r="B356" s="34"/>
      <c r="C356" s="34"/>
      <c r="D356" s="34"/>
    </row>
    <row r="357" spans="1:4" x14ac:dyDescent="0.25">
      <c r="A357" s="34"/>
      <c r="B357" s="34"/>
      <c r="C357" s="34"/>
      <c r="D357" s="34"/>
    </row>
    <row r="358" spans="1:4" x14ac:dyDescent="0.25">
      <c r="A358" s="34"/>
      <c r="B358" s="34"/>
      <c r="C358" s="34"/>
      <c r="D358" s="34"/>
    </row>
    <row r="359" spans="1:4" x14ac:dyDescent="0.25">
      <c r="A359" s="34"/>
      <c r="B359" s="34"/>
      <c r="C359" s="34"/>
      <c r="D359" s="34"/>
    </row>
    <row r="360" spans="1:4" x14ac:dyDescent="0.25">
      <c r="A360" s="34"/>
      <c r="B360" s="34"/>
      <c r="C360" s="34"/>
      <c r="D360" s="34"/>
    </row>
    <row r="361" spans="1:4" x14ac:dyDescent="0.25">
      <c r="A361" s="34"/>
      <c r="B361" s="34"/>
      <c r="C361" s="34"/>
      <c r="D361" s="34"/>
    </row>
    <row r="362" spans="1:4" x14ac:dyDescent="0.25">
      <c r="A362" s="34"/>
      <c r="B362" s="34"/>
      <c r="C362" s="34"/>
      <c r="D362" s="34"/>
    </row>
    <row r="363" spans="1:4" x14ac:dyDescent="0.25">
      <c r="A363" s="34"/>
      <c r="B363" s="34"/>
      <c r="C363" s="34"/>
      <c r="D363" s="34"/>
    </row>
    <row r="364" spans="1:4" x14ac:dyDescent="0.25">
      <c r="A364" s="34"/>
      <c r="B364" s="34"/>
      <c r="C364" s="34"/>
      <c r="D364" s="34"/>
    </row>
    <row r="365" spans="1:4" x14ac:dyDescent="0.25">
      <c r="A365" s="34"/>
      <c r="B365" s="34"/>
      <c r="C365" s="34"/>
      <c r="D365" s="34"/>
    </row>
    <row r="366" spans="1:4" x14ac:dyDescent="0.25">
      <c r="A366" s="34"/>
      <c r="B366" s="34"/>
      <c r="C366" s="34"/>
      <c r="D366" s="34"/>
    </row>
    <row r="367" spans="1:4" x14ac:dyDescent="0.25">
      <c r="A367" s="34"/>
      <c r="B367" s="34"/>
      <c r="C367" s="34"/>
      <c r="D367" s="34"/>
    </row>
    <row r="368" spans="1:4" x14ac:dyDescent="0.25">
      <c r="A368" s="34"/>
      <c r="B368" s="34"/>
      <c r="C368" s="34"/>
      <c r="D368" s="34"/>
    </row>
    <row r="369" spans="1:4" x14ac:dyDescent="0.25">
      <c r="A369" s="34"/>
      <c r="B369" s="34"/>
      <c r="C369" s="34"/>
      <c r="D369" s="34"/>
    </row>
    <row r="370" spans="1:4" x14ac:dyDescent="0.25">
      <c r="A370" s="34"/>
      <c r="B370" s="34"/>
      <c r="C370" s="34"/>
      <c r="D370" s="34"/>
    </row>
    <row r="371" spans="1:4" x14ac:dyDescent="0.25">
      <c r="A371" s="34"/>
      <c r="B371" s="34"/>
      <c r="C371" s="34"/>
      <c r="D371" s="34"/>
    </row>
    <row r="372" spans="1:4" x14ac:dyDescent="0.25">
      <c r="A372" s="34"/>
      <c r="B372" s="34"/>
      <c r="C372" s="34"/>
      <c r="D372" s="34"/>
    </row>
    <row r="373" spans="1:4" x14ac:dyDescent="0.25">
      <c r="A373" s="34"/>
      <c r="B373" s="34"/>
      <c r="C373" s="34"/>
      <c r="D373" s="34"/>
    </row>
    <row r="374" spans="1:4" x14ac:dyDescent="0.25">
      <c r="A374" s="34"/>
      <c r="B374" s="34"/>
      <c r="C374" s="34"/>
      <c r="D374" s="34"/>
    </row>
    <row r="375" spans="1:4" x14ac:dyDescent="0.25">
      <c r="A375" s="34"/>
      <c r="B375" s="34"/>
      <c r="C375" s="34"/>
      <c r="D375" s="34"/>
    </row>
    <row r="376" spans="1:4" x14ac:dyDescent="0.25">
      <c r="A376" s="34"/>
      <c r="B376" s="34"/>
      <c r="C376" s="34"/>
      <c r="D376" s="34"/>
    </row>
    <row r="377" spans="1:4" x14ac:dyDescent="0.25">
      <c r="A377" s="34"/>
      <c r="B377" s="34"/>
      <c r="C377" s="34"/>
      <c r="D377" s="34"/>
    </row>
    <row r="378" spans="1:4" x14ac:dyDescent="0.25">
      <c r="A378" s="34"/>
      <c r="B378" s="34"/>
      <c r="C378" s="34"/>
      <c r="D378" s="34"/>
    </row>
    <row r="379" spans="1:4" x14ac:dyDescent="0.25">
      <c r="A379" s="34"/>
      <c r="B379" s="34"/>
      <c r="C379" s="34"/>
      <c r="D379" s="34"/>
    </row>
    <row r="380" spans="1:4" x14ac:dyDescent="0.25">
      <c r="A380" s="34"/>
      <c r="B380" s="34"/>
      <c r="C380" s="34"/>
      <c r="D380" s="34"/>
    </row>
    <row r="381" spans="1:4" x14ac:dyDescent="0.25">
      <c r="A381" s="34"/>
      <c r="B381" s="34"/>
      <c r="C381" s="34"/>
      <c r="D381" s="34"/>
    </row>
    <row r="382" spans="1:4" x14ac:dyDescent="0.25">
      <c r="A382" s="34"/>
      <c r="B382" s="34"/>
      <c r="C382" s="34"/>
      <c r="D382" s="34"/>
    </row>
    <row r="383" spans="1:4" x14ac:dyDescent="0.25">
      <c r="A383" s="34"/>
      <c r="B383" s="34"/>
      <c r="C383" s="34"/>
      <c r="D383" s="34"/>
    </row>
    <row r="384" spans="1:4" x14ac:dyDescent="0.25">
      <c r="A384" s="34"/>
      <c r="B384" s="34"/>
      <c r="C384" s="34"/>
      <c r="D384" s="34"/>
    </row>
    <row r="385" spans="1:4" x14ac:dyDescent="0.25">
      <c r="A385" s="34"/>
      <c r="B385" s="34"/>
      <c r="C385" s="34"/>
      <c r="D385" s="34"/>
    </row>
    <row r="386" spans="1:4" x14ac:dyDescent="0.25">
      <c r="A386" s="34"/>
      <c r="B386" s="34"/>
      <c r="C386" s="34"/>
      <c r="D386" s="34"/>
    </row>
    <row r="387" spans="1:4" x14ac:dyDescent="0.25">
      <c r="A387" s="34"/>
      <c r="B387" s="34"/>
      <c r="C387" s="34"/>
      <c r="D387" s="34"/>
    </row>
    <row r="388" spans="1:4" x14ac:dyDescent="0.25">
      <c r="A388" s="34"/>
      <c r="B388" s="34"/>
      <c r="C388" s="34"/>
      <c r="D388" s="34"/>
    </row>
    <row r="389" spans="1:4" x14ac:dyDescent="0.25">
      <c r="A389" s="34"/>
      <c r="B389" s="34"/>
      <c r="C389" s="34"/>
      <c r="D389" s="34"/>
    </row>
    <row r="390" spans="1:4" x14ac:dyDescent="0.25">
      <c r="A390" s="34"/>
      <c r="B390" s="34"/>
      <c r="C390" s="34"/>
      <c r="D390" s="34"/>
    </row>
    <row r="391" spans="1:4" x14ac:dyDescent="0.25">
      <c r="A391" s="34"/>
      <c r="B391" s="34"/>
      <c r="C391" s="34"/>
      <c r="D391" s="34"/>
    </row>
    <row r="392" spans="1:4" x14ac:dyDescent="0.25">
      <c r="A392" s="34"/>
      <c r="B392" s="34"/>
      <c r="C392" s="34"/>
      <c r="D392" s="34"/>
    </row>
    <row r="393" spans="1:4" x14ac:dyDescent="0.25">
      <c r="A393" s="34"/>
      <c r="B393" s="34"/>
      <c r="C393" s="34"/>
      <c r="D393" s="34"/>
    </row>
    <row r="394" spans="1:4" x14ac:dyDescent="0.25">
      <c r="A394" s="34"/>
      <c r="B394" s="34"/>
      <c r="C394" s="34"/>
      <c r="D394" s="34"/>
    </row>
    <row r="395" spans="1:4" x14ac:dyDescent="0.25">
      <c r="A395" s="34"/>
      <c r="B395" s="34"/>
      <c r="C395" s="34"/>
      <c r="D395" s="34"/>
    </row>
    <row r="396" spans="1:4" x14ac:dyDescent="0.25">
      <c r="A396" s="34"/>
      <c r="B396" s="34"/>
      <c r="C396" s="34"/>
      <c r="D396" s="34"/>
    </row>
    <row r="397" spans="1:4" x14ac:dyDescent="0.25">
      <c r="A397" s="34"/>
      <c r="B397" s="34"/>
      <c r="C397" s="34"/>
      <c r="D397" s="34"/>
    </row>
    <row r="398" spans="1:4" x14ac:dyDescent="0.25">
      <c r="A398" s="34"/>
      <c r="B398" s="34"/>
      <c r="C398" s="34"/>
      <c r="D398" s="34"/>
    </row>
    <row r="399" spans="1:4" x14ac:dyDescent="0.25">
      <c r="A399" s="34"/>
      <c r="B399" s="34"/>
      <c r="C399" s="34"/>
      <c r="D399" s="34"/>
    </row>
    <row r="400" spans="1:4" x14ac:dyDescent="0.25">
      <c r="A400" s="34"/>
      <c r="B400" s="34"/>
      <c r="C400" s="34"/>
      <c r="D400" s="34"/>
    </row>
    <row r="401" spans="1:4" x14ac:dyDescent="0.25">
      <c r="A401" s="34"/>
      <c r="B401" s="34"/>
      <c r="C401" s="34"/>
      <c r="D401" s="34"/>
    </row>
    <row r="402" spans="1:4" x14ac:dyDescent="0.25">
      <c r="A402" s="34"/>
      <c r="B402" s="34"/>
      <c r="C402" s="34"/>
      <c r="D402" s="34"/>
    </row>
    <row r="403" spans="1:4" x14ac:dyDescent="0.25">
      <c r="A403" s="34"/>
      <c r="B403" s="34"/>
      <c r="C403" s="34"/>
      <c r="D403" s="34"/>
    </row>
    <row r="404" spans="1:4" x14ac:dyDescent="0.25">
      <c r="A404" s="34"/>
      <c r="B404" s="34"/>
      <c r="C404" s="34"/>
      <c r="D404" s="34"/>
    </row>
    <row r="405" spans="1:4" x14ac:dyDescent="0.25">
      <c r="A405" s="34"/>
      <c r="B405" s="34"/>
      <c r="C405" s="34"/>
      <c r="D405" s="34"/>
    </row>
    <row r="406" spans="1:4" x14ac:dyDescent="0.25">
      <c r="A406" s="34"/>
      <c r="B406" s="34"/>
      <c r="C406" s="34"/>
      <c r="D406" s="34"/>
    </row>
    <row r="407" spans="1:4" x14ac:dyDescent="0.25">
      <c r="A407" s="34"/>
      <c r="B407" s="34"/>
      <c r="C407" s="34"/>
      <c r="D407" s="34"/>
    </row>
    <row r="408" spans="1:4" x14ac:dyDescent="0.25">
      <c r="A408" s="34"/>
      <c r="B408" s="34"/>
      <c r="C408" s="34"/>
      <c r="D408" s="34"/>
    </row>
    <row r="409" spans="1:4" x14ac:dyDescent="0.25">
      <c r="A409" s="34"/>
      <c r="B409" s="34"/>
      <c r="C409" s="34"/>
      <c r="D409" s="34"/>
    </row>
    <row r="410" spans="1:4" x14ac:dyDescent="0.25">
      <c r="A410" s="34"/>
      <c r="B410" s="34"/>
      <c r="C410" s="34"/>
      <c r="D410" s="34"/>
    </row>
    <row r="411" spans="1:4" x14ac:dyDescent="0.25">
      <c r="A411" s="34"/>
      <c r="B411" s="34"/>
      <c r="C411" s="34"/>
      <c r="D411" s="34"/>
    </row>
    <row r="412" spans="1:4" x14ac:dyDescent="0.25">
      <c r="A412" s="34"/>
      <c r="B412" s="34"/>
      <c r="C412" s="34"/>
      <c r="D412" s="34"/>
    </row>
    <row r="413" spans="1:4" x14ac:dyDescent="0.25">
      <c r="A413" s="34"/>
      <c r="B413" s="34"/>
      <c r="C413" s="34"/>
      <c r="D413" s="34"/>
    </row>
    <row r="414" spans="1:4" x14ac:dyDescent="0.25">
      <c r="A414" s="34"/>
      <c r="B414" s="34"/>
      <c r="C414" s="34"/>
      <c r="D414" s="34"/>
    </row>
    <row r="415" spans="1:4" x14ac:dyDescent="0.25">
      <c r="A415" s="34"/>
      <c r="B415" s="34"/>
      <c r="C415" s="34"/>
      <c r="D415" s="34"/>
    </row>
    <row r="416" spans="1:4" x14ac:dyDescent="0.25">
      <c r="A416" s="34"/>
      <c r="B416" s="34"/>
      <c r="C416" s="34"/>
      <c r="D416" s="34"/>
    </row>
    <row r="417" spans="1:4" x14ac:dyDescent="0.25">
      <c r="A417" s="34"/>
      <c r="B417" s="34"/>
      <c r="C417" s="34"/>
      <c r="D417" s="34"/>
    </row>
    <row r="418" spans="1:4" x14ac:dyDescent="0.25">
      <c r="A418" s="34"/>
      <c r="B418" s="34"/>
      <c r="C418" s="34"/>
      <c r="D418" s="34"/>
    </row>
    <row r="419" spans="1:4" x14ac:dyDescent="0.25">
      <c r="A419" s="34"/>
      <c r="B419" s="34"/>
      <c r="C419" s="34"/>
      <c r="D419" s="34"/>
    </row>
    <row r="420" spans="1:4" x14ac:dyDescent="0.25">
      <c r="A420" s="34"/>
      <c r="B420" s="34"/>
      <c r="C420" s="34"/>
      <c r="D420" s="34"/>
    </row>
    <row r="421" spans="1:4" x14ac:dyDescent="0.25">
      <c r="A421" s="34"/>
      <c r="B421" s="34"/>
      <c r="C421" s="34"/>
      <c r="D421" s="34"/>
    </row>
    <row r="422" spans="1:4" x14ac:dyDescent="0.25">
      <c r="A422" s="34"/>
      <c r="B422" s="34"/>
      <c r="C422" s="34"/>
      <c r="D422" s="34"/>
    </row>
    <row r="423" spans="1:4" x14ac:dyDescent="0.25">
      <c r="A423" s="34"/>
      <c r="B423" s="34"/>
      <c r="C423" s="34"/>
      <c r="D423" s="34"/>
    </row>
    <row r="424" spans="1:4" x14ac:dyDescent="0.25">
      <c r="A424" s="34"/>
      <c r="B424" s="34"/>
      <c r="C424" s="34"/>
      <c r="D424" s="34"/>
    </row>
    <row r="425" spans="1:4" x14ac:dyDescent="0.25">
      <c r="A425" s="34"/>
      <c r="B425" s="34"/>
      <c r="C425" s="34"/>
      <c r="D425" s="34"/>
    </row>
    <row r="426" spans="1:4" x14ac:dyDescent="0.25">
      <c r="A426" s="34"/>
      <c r="B426" s="34"/>
      <c r="C426" s="34"/>
      <c r="D426" s="34"/>
    </row>
    <row r="427" spans="1:4" x14ac:dyDescent="0.25">
      <c r="A427" s="34"/>
      <c r="B427" s="34"/>
      <c r="C427" s="34"/>
      <c r="D427" s="34"/>
    </row>
    <row r="428" spans="1:4" x14ac:dyDescent="0.25">
      <c r="A428" s="34"/>
      <c r="B428" s="34"/>
      <c r="C428" s="34"/>
      <c r="D428" s="34"/>
    </row>
    <row r="429" spans="1:4" x14ac:dyDescent="0.25">
      <c r="A429" s="34"/>
      <c r="B429" s="34"/>
      <c r="C429" s="34"/>
      <c r="D429" s="34"/>
    </row>
    <row r="430" spans="1:4" x14ac:dyDescent="0.25">
      <c r="A430" s="34"/>
      <c r="B430" s="34"/>
      <c r="C430" s="34"/>
      <c r="D430" s="34"/>
    </row>
    <row r="431" spans="1:4" x14ac:dyDescent="0.25">
      <c r="A431" s="34"/>
      <c r="B431" s="34"/>
      <c r="C431" s="34"/>
      <c r="D431" s="34"/>
    </row>
    <row r="432" spans="1:4" x14ac:dyDescent="0.25">
      <c r="A432" s="34"/>
      <c r="B432" s="34"/>
      <c r="C432" s="34"/>
      <c r="D432" s="34"/>
    </row>
    <row r="433" spans="1:4" x14ac:dyDescent="0.25">
      <c r="A433" s="34"/>
      <c r="B433" s="34"/>
      <c r="C433" s="34"/>
      <c r="D433" s="34"/>
    </row>
    <row r="434" spans="1:4" x14ac:dyDescent="0.25">
      <c r="A434" s="34"/>
      <c r="B434" s="34"/>
      <c r="C434" s="34"/>
      <c r="D434" s="34"/>
    </row>
    <row r="435" spans="1:4" x14ac:dyDescent="0.25">
      <c r="A435" s="34"/>
      <c r="B435" s="34"/>
      <c r="C435" s="34"/>
      <c r="D435" s="34"/>
    </row>
    <row r="436" spans="1:4" x14ac:dyDescent="0.25">
      <c r="A436" s="34"/>
      <c r="B436" s="34"/>
      <c r="C436" s="34"/>
      <c r="D436" s="34"/>
    </row>
    <row r="437" spans="1:4" x14ac:dyDescent="0.25">
      <c r="A437" s="34"/>
      <c r="B437" s="34"/>
      <c r="C437" s="34"/>
      <c r="D437" s="34"/>
    </row>
    <row r="438" spans="1:4" x14ac:dyDescent="0.25">
      <c r="A438" s="34"/>
      <c r="B438" s="34"/>
      <c r="C438" s="34"/>
      <c r="D438" s="34"/>
    </row>
    <row r="439" spans="1:4" x14ac:dyDescent="0.25">
      <c r="A439" s="34"/>
      <c r="B439" s="34"/>
      <c r="C439" s="34"/>
      <c r="D439" s="34"/>
    </row>
    <row r="440" spans="1:4" x14ac:dyDescent="0.25">
      <c r="A440" s="34"/>
      <c r="B440" s="34"/>
      <c r="C440" s="34"/>
      <c r="D440" s="34"/>
    </row>
    <row r="441" spans="1:4" x14ac:dyDescent="0.25">
      <c r="A441" s="34"/>
      <c r="B441" s="34"/>
      <c r="C441" s="34"/>
      <c r="D441" s="34"/>
    </row>
    <row r="442" spans="1:4" x14ac:dyDescent="0.25">
      <c r="A442" s="34"/>
      <c r="B442" s="34"/>
      <c r="C442" s="34"/>
      <c r="D442" s="34"/>
    </row>
    <row r="443" spans="1:4" x14ac:dyDescent="0.25">
      <c r="A443" s="34"/>
      <c r="B443" s="34"/>
      <c r="C443" s="34"/>
      <c r="D443" s="34"/>
    </row>
    <row r="444" spans="1:4" x14ac:dyDescent="0.25">
      <c r="A444" s="34"/>
      <c r="B444" s="34"/>
      <c r="C444" s="34"/>
      <c r="D444" s="34"/>
    </row>
    <row r="445" spans="1:4" x14ac:dyDescent="0.25">
      <c r="A445" s="34"/>
      <c r="B445" s="34"/>
      <c r="C445" s="34"/>
      <c r="D445" s="34"/>
    </row>
    <row r="446" spans="1:4" x14ac:dyDescent="0.25">
      <c r="A446" s="34"/>
      <c r="B446" s="34"/>
      <c r="C446" s="34"/>
      <c r="D446" s="34"/>
    </row>
    <row r="447" spans="1:4" x14ac:dyDescent="0.25">
      <c r="A447" s="34"/>
      <c r="B447" s="34"/>
      <c r="C447" s="34"/>
      <c r="D447" s="34"/>
    </row>
    <row r="448" spans="1:4" x14ac:dyDescent="0.25">
      <c r="A448" s="34"/>
      <c r="B448" s="34"/>
      <c r="C448" s="34"/>
      <c r="D448" s="34"/>
    </row>
    <row r="449" spans="1:4" x14ac:dyDescent="0.25">
      <c r="A449" s="34"/>
      <c r="B449" s="34"/>
      <c r="C449" s="34"/>
      <c r="D449" s="34"/>
    </row>
    <row r="450" spans="1:4" x14ac:dyDescent="0.25">
      <c r="A450" s="34"/>
      <c r="B450" s="34"/>
      <c r="C450" s="34"/>
      <c r="D450" s="34"/>
    </row>
    <row r="451" spans="1:4" x14ac:dyDescent="0.25">
      <c r="A451" s="34"/>
      <c r="B451" s="34"/>
      <c r="C451" s="34"/>
      <c r="D451" s="34"/>
    </row>
    <row r="452" spans="1:4" x14ac:dyDescent="0.25">
      <c r="A452" s="34"/>
      <c r="B452" s="34"/>
      <c r="C452" s="34"/>
      <c r="D452" s="34"/>
    </row>
    <row r="453" spans="1:4" x14ac:dyDescent="0.25">
      <c r="A453" s="34"/>
      <c r="B453" s="34"/>
      <c r="C453" s="34"/>
      <c r="D453" s="34"/>
    </row>
    <row r="454" spans="1:4" x14ac:dyDescent="0.25">
      <c r="A454" s="34"/>
      <c r="B454" s="34"/>
      <c r="C454" s="34"/>
      <c r="D454" s="34"/>
    </row>
    <row r="455" spans="1:4" x14ac:dyDescent="0.25">
      <c r="A455" s="34"/>
      <c r="B455" s="34"/>
      <c r="C455" s="34"/>
      <c r="D455" s="34"/>
    </row>
    <row r="456" spans="1:4" x14ac:dyDescent="0.25">
      <c r="A456" s="34"/>
      <c r="B456" s="34"/>
      <c r="C456" s="34"/>
      <c r="D456" s="34"/>
    </row>
    <row r="457" spans="1:4" x14ac:dyDescent="0.25">
      <c r="A457" s="34"/>
      <c r="B457" s="34"/>
      <c r="C457" s="34"/>
      <c r="D457" s="34"/>
    </row>
    <row r="458" spans="1:4" x14ac:dyDescent="0.25">
      <c r="A458" s="34"/>
      <c r="B458" s="34"/>
      <c r="C458" s="34"/>
      <c r="D458" s="34"/>
    </row>
    <row r="459" spans="1:4" x14ac:dyDescent="0.25">
      <c r="A459" s="34"/>
      <c r="B459" s="34"/>
      <c r="C459" s="34"/>
      <c r="D459" s="34"/>
    </row>
    <row r="460" spans="1:4" x14ac:dyDescent="0.25">
      <c r="A460" s="34"/>
      <c r="B460" s="34"/>
      <c r="C460" s="34"/>
      <c r="D460" s="34"/>
    </row>
    <row r="461" spans="1:4" x14ac:dyDescent="0.25">
      <c r="A461" s="34"/>
      <c r="B461" s="34"/>
      <c r="C461" s="34"/>
      <c r="D461" s="34"/>
    </row>
    <row r="462" spans="1:4" x14ac:dyDescent="0.25">
      <c r="A462" s="34"/>
      <c r="B462" s="34"/>
      <c r="C462" s="34"/>
      <c r="D462" s="34"/>
    </row>
    <row r="463" spans="1:4" x14ac:dyDescent="0.25">
      <c r="A463" s="34"/>
      <c r="B463" s="34"/>
      <c r="C463" s="34"/>
      <c r="D463" s="34"/>
    </row>
    <row r="464" spans="1:4" x14ac:dyDescent="0.25">
      <c r="A464" s="34"/>
      <c r="B464" s="34"/>
      <c r="C464" s="34"/>
      <c r="D464" s="34"/>
    </row>
    <row r="465" spans="1:4" x14ac:dyDescent="0.25">
      <c r="A465" s="34"/>
      <c r="B465" s="34"/>
      <c r="C465" s="34"/>
      <c r="D465" s="34"/>
    </row>
    <row r="466" spans="1:4" x14ac:dyDescent="0.25">
      <c r="A466" s="34"/>
      <c r="B466" s="34"/>
      <c r="C466" s="34"/>
      <c r="D466" s="34"/>
    </row>
    <row r="467" spans="1:4" x14ac:dyDescent="0.25">
      <c r="A467" s="34"/>
      <c r="B467" s="34"/>
      <c r="C467" s="34"/>
      <c r="D467" s="34"/>
    </row>
    <row r="468" spans="1:4" x14ac:dyDescent="0.25">
      <c r="A468" s="34"/>
      <c r="B468" s="34"/>
      <c r="C468" s="34"/>
      <c r="D468" s="34"/>
    </row>
    <row r="469" spans="1:4" x14ac:dyDescent="0.25">
      <c r="A469" s="34"/>
      <c r="B469" s="34"/>
      <c r="C469" s="34"/>
      <c r="D469" s="34"/>
    </row>
    <row r="470" spans="1:4" x14ac:dyDescent="0.25">
      <c r="A470" s="34"/>
      <c r="B470" s="34"/>
      <c r="C470" s="34"/>
      <c r="D470" s="34"/>
    </row>
    <row r="471" spans="1:4" x14ac:dyDescent="0.25">
      <c r="A471" s="34"/>
      <c r="B471" s="34"/>
      <c r="C471" s="34"/>
      <c r="D471" s="34"/>
    </row>
    <row r="472" spans="1:4" x14ac:dyDescent="0.25">
      <c r="A472" s="34"/>
      <c r="B472" s="34"/>
      <c r="C472" s="34"/>
      <c r="D472" s="34"/>
    </row>
    <row r="473" spans="1:4" x14ac:dyDescent="0.25">
      <c r="A473" s="34"/>
      <c r="B473" s="34"/>
      <c r="C473" s="34"/>
      <c r="D473" s="34"/>
    </row>
    <row r="474" spans="1:4" x14ac:dyDescent="0.25">
      <c r="A474" s="34"/>
      <c r="B474" s="34"/>
      <c r="C474" s="34"/>
      <c r="D474" s="34"/>
    </row>
    <row r="475" spans="1:4" x14ac:dyDescent="0.25">
      <c r="A475" s="34"/>
      <c r="B475" s="34"/>
      <c r="C475" s="34"/>
      <c r="D475" s="34"/>
    </row>
    <row r="476" spans="1:4" x14ac:dyDescent="0.25">
      <c r="A476" s="34"/>
      <c r="B476" s="34"/>
      <c r="C476" s="34"/>
      <c r="D476" s="34"/>
    </row>
    <row r="477" spans="1:4" x14ac:dyDescent="0.25">
      <c r="A477" s="34"/>
      <c r="B477" s="34"/>
      <c r="C477" s="34"/>
      <c r="D477" s="34"/>
    </row>
    <row r="478" spans="1:4" x14ac:dyDescent="0.25">
      <c r="A478" s="34"/>
      <c r="B478" s="34"/>
      <c r="C478" s="34"/>
      <c r="D478" s="34"/>
    </row>
    <row r="479" spans="1:4" x14ac:dyDescent="0.25">
      <c r="A479" s="34"/>
      <c r="B479" s="34"/>
      <c r="C479" s="34"/>
      <c r="D479" s="34"/>
    </row>
    <row r="480" spans="1:4" x14ac:dyDescent="0.25">
      <c r="A480" s="34"/>
      <c r="B480" s="34"/>
      <c r="C480" s="34"/>
      <c r="D480" s="34"/>
    </row>
    <row r="481" spans="1:4" x14ac:dyDescent="0.25">
      <c r="A481" s="34"/>
      <c r="B481" s="34"/>
      <c r="C481" s="34"/>
      <c r="D481" s="34"/>
    </row>
    <row r="482" spans="1:4" x14ac:dyDescent="0.25">
      <c r="A482" s="34"/>
      <c r="B482" s="34"/>
      <c r="C482" s="34"/>
      <c r="D482" s="34"/>
    </row>
    <row r="483" spans="1:4" x14ac:dyDescent="0.25">
      <c r="A483" s="34"/>
      <c r="B483" s="34"/>
      <c r="C483" s="34"/>
      <c r="D483" s="34"/>
    </row>
    <row r="484" spans="1:4" x14ac:dyDescent="0.25">
      <c r="A484" s="34"/>
      <c r="B484" s="34"/>
      <c r="C484" s="34"/>
      <c r="D484" s="34"/>
    </row>
    <row r="485" spans="1:4" x14ac:dyDescent="0.25">
      <c r="A485" s="34"/>
      <c r="B485" s="34"/>
      <c r="C485" s="34"/>
      <c r="D485" s="34"/>
    </row>
    <row r="486" spans="1:4" x14ac:dyDescent="0.25">
      <c r="A486" s="34"/>
      <c r="B486" s="34"/>
      <c r="C486" s="34"/>
      <c r="D486" s="34"/>
    </row>
    <row r="487" spans="1:4" x14ac:dyDescent="0.25">
      <c r="A487" s="34"/>
      <c r="B487" s="34"/>
      <c r="C487" s="34"/>
      <c r="D487" s="34"/>
    </row>
    <row r="488" spans="1:4" x14ac:dyDescent="0.25">
      <c r="A488" s="34"/>
      <c r="B488" s="34"/>
      <c r="C488" s="34"/>
      <c r="D488" s="34"/>
    </row>
    <row r="489" spans="1:4" x14ac:dyDescent="0.25">
      <c r="A489" s="34"/>
      <c r="B489" s="34"/>
      <c r="C489" s="34"/>
      <c r="D489" s="34"/>
    </row>
    <row r="490" spans="1:4" x14ac:dyDescent="0.25">
      <c r="A490" s="34"/>
      <c r="B490" s="34"/>
      <c r="C490" s="34"/>
      <c r="D490" s="34"/>
    </row>
    <row r="491" spans="1:4" x14ac:dyDescent="0.25">
      <c r="A491" s="34"/>
      <c r="B491" s="34"/>
      <c r="C491" s="34"/>
      <c r="D491" s="34"/>
    </row>
    <row r="492" spans="1:4" x14ac:dyDescent="0.25">
      <c r="A492" s="34"/>
      <c r="B492" s="34"/>
      <c r="C492" s="34"/>
      <c r="D492" s="34"/>
    </row>
    <row r="493" spans="1:4" x14ac:dyDescent="0.25">
      <c r="A493" s="34"/>
      <c r="B493" s="34"/>
      <c r="C493" s="34"/>
      <c r="D493" s="34"/>
    </row>
    <row r="494" spans="1:4" x14ac:dyDescent="0.25">
      <c r="A494" s="34"/>
      <c r="B494" s="34"/>
      <c r="C494" s="34"/>
      <c r="D494" s="34"/>
    </row>
    <row r="495" spans="1:4" x14ac:dyDescent="0.25">
      <c r="A495" s="34"/>
      <c r="B495" s="34"/>
      <c r="C495" s="34"/>
      <c r="D495" s="34"/>
    </row>
    <row r="496" spans="1:4" x14ac:dyDescent="0.25">
      <c r="A496" s="34"/>
      <c r="B496" s="34"/>
      <c r="C496" s="34"/>
      <c r="D496" s="34"/>
    </row>
    <row r="497" spans="1:4" x14ac:dyDescent="0.25">
      <c r="A497" s="34"/>
      <c r="B497" s="34"/>
      <c r="C497" s="34"/>
      <c r="D497" s="34"/>
    </row>
    <row r="498" spans="1:4" x14ac:dyDescent="0.25">
      <c r="A498" s="34"/>
      <c r="B498" s="34"/>
      <c r="C498" s="34"/>
      <c r="D498" s="34"/>
    </row>
    <row r="499" spans="1:4" x14ac:dyDescent="0.25">
      <c r="A499" s="34"/>
      <c r="B499" s="34"/>
      <c r="C499" s="34"/>
      <c r="D499" s="34"/>
    </row>
    <row r="500" spans="1:4" x14ac:dyDescent="0.25">
      <c r="A500" s="34"/>
      <c r="B500" s="34"/>
      <c r="C500" s="34"/>
      <c r="D500" s="34"/>
    </row>
    <row r="501" spans="1:4" x14ac:dyDescent="0.25">
      <c r="A501" s="34"/>
      <c r="B501" s="34"/>
      <c r="C501" s="34"/>
      <c r="D501" s="34"/>
    </row>
    <row r="502" spans="1:4" x14ac:dyDescent="0.25">
      <c r="A502" s="34"/>
      <c r="B502" s="34"/>
      <c r="C502" s="34"/>
      <c r="D502" s="34"/>
    </row>
    <row r="503" spans="1:4" x14ac:dyDescent="0.25">
      <c r="A503" s="34"/>
      <c r="B503" s="34"/>
      <c r="C503" s="34"/>
      <c r="D503" s="34"/>
    </row>
    <row r="504" spans="1:4" x14ac:dyDescent="0.25">
      <c r="A504" s="34"/>
      <c r="B504" s="34"/>
      <c r="C504" s="34"/>
      <c r="D504" s="34"/>
    </row>
    <row r="505" spans="1:4" x14ac:dyDescent="0.25">
      <c r="A505" s="34"/>
      <c r="B505" s="34"/>
      <c r="C505" s="34"/>
      <c r="D505" s="34"/>
    </row>
    <row r="506" spans="1:4" x14ac:dyDescent="0.25">
      <c r="A506" s="34"/>
      <c r="B506" s="34"/>
      <c r="C506" s="34"/>
      <c r="D506" s="34"/>
    </row>
    <row r="507" spans="1:4" x14ac:dyDescent="0.25">
      <c r="A507" s="34"/>
      <c r="B507" s="34"/>
      <c r="C507" s="34"/>
      <c r="D507" s="3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3"/>
  <sheetViews>
    <sheetView workbookViewId="0">
      <selection activeCell="D9" sqref="D9"/>
    </sheetView>
  </sheetViews>
  <sheetFormatPr defaultRowHeight="15" x14ac:dyDescent="0.25"/>
  <cols>
    <col min="1" max="1" width="16.7109375" bestFit="1" customWidth="1"/>
  </cols>
  <sheetData>
    <row r="1" spans="1:3" x14ac:dyDescent="0.25">
      <c r="A1" s="2" t="s">
        <v>26</v>
      </c>
      <c r="B1" s="29">
        <v>0.66666666666666663</v>
      </c>
      <c r="C1" s="23" t="s">
        <v>133</v>
      </c>
    </row>
    <row r="2" spans="1:3" x14ac:dyDescent="0.25">
      <c r="A2" s="2" t="s">
        <v>132</v>
      </c>
      <c r="B2" s="29">
        <v>0.6875</v>
      </c>
      <c r="C2" s="23" t="s">
        <v>134</v>
      </c>
    </row>
    <row r="3" spans="1:3" x14ac:dyDescent="0.25">
      <c r="A3" s="2" t="s">
        <v>130</v>
      </c>
      <c r="B3" s="47">
        <v>20</v>
      </c>
      <c r="C3" s="23" t="s">
        <v>135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83"/>
  <sheetViews>
    <sheetView workbookViewId="0">
      <pane ySplit="3" topLeftCell="A25" activePane="bottomLeft" state="frozen"/>
      <selection pane="bottomLeft" activeCell="E28" sqref="E28"/>
    </sheetView>
  </sheetViews>
  <sheetFormatPr defaultColWidth="9.140625" defaultRowHeight="15" x14ac:dyDescent="0.25"/>
  <cols>
    <col min="1" max="1" width="8.140625" style="20" customWidth="1"/>
    <col min="2" max="2" width="11.5703125" style="20" customWidth="1"/>
    <col min="3" max="3" width="14.140625" style="15" customWidth="1"/>
    <col min="4" max="4" width="14.140625" style="42" customWidth="1"/>
    <col min="5" max="5" width="14.140625" style="46" customWidth="1"/>
    <col min="6" max="6" width="13.140625" style="46" customWidth="1"/>
    <col min="7" max="8" width="13.140625" style="46" hidden="1" customWidth="1"/>
    <col min="9" max="9" width="2.85546875" style="20" customWidth="1"/>
    <col min="10" max="10" width="77.7109375" style="20" customWidth="1"/>
    <col min="11" max="11" width="10.7109375" style="20" customWidth="1"/>
    <col min="12" max="34" width="5.140625" style="20" customWidth="1"/>
    <col min="35" max="16384" width="9.140625" style="20"/>
  </cols>
  <sheetData>
    <row r="1" spans="1:11" ht="18.75" x14ac:dyDescent="0.3">
      <c r="A1" s="27" t="s">
        <v>308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x14ac:dyDescent="0.25">
      <c r="A2" s="35" t="s">
        <v>330</v>
      </c>
      <c r="B2" s="28"/>
      <c r="C2" s="28"/>
      <c r="D2" s="28"/>
      <c r="E2" s="28"/>
      <c r="F2" s="28"/>
      <c r="G2" s="28"/>
      <c r="H2" s="28"/>
      <c r="I2" s="28"/>
      <c r="J2" s="28"/>
      <c r="K2" s="38" t="b">
        <f>B2&amp;J2=Results!B2&amp;Results!T2</f>
        <v>1</v>
      </c>
    </row>
    <row r="3" spans="1:11" s="19" customFormat="1" ht="30" x14ac:dyDescent="0.25">
      <c r="A3" s="24" t="s">
        <v>15</v>
      </c>
      <c r="B3" s="24" t="s">
        <v>17</v>
      </c>
      <c r="C3" s="30" t="s">
        <v>313</v>
      </c>
      <c r="D3" s="30" t="s">
        <v>1</v>
      </c>
      <c r="E3" s="30" t="s">
        <v>493</v>
      </c>
      <c r="F3" s="30" t="s">
        <v>131</v>
      </c>
      <c r="G3" s="30" t="s">
        <v>494</v>
      </c>
      <c r="H3" s="30" t="s">
        <v>495</v>
      </c>
      <c r="I3" s="24"/>
      <c r="J3" s="24" t="s">
        <v>29</v>
      </c>
      <c r="K3" s="37" t="s">
        <v>136</v>
      </c>
    </row>
    <row r="4" spans="1:11" x14ac:dyDescent="0.25">
      <c r="A4" s="18">
        <f>MIN(Navlight!A:A)</f>
        <v>1</v>
      </c>
      <c r="B4" s="21" t="str">
        <f>VLOOKUP(A4,Reformat!A:K,3,FALSE)</f>
        <v>X,N</v>
      </c>
      <c r="C4" s="29">
        <v>0.58611111111111114</v>
      </c>
      <c r="D4" s="41">
        <v>2100</v>
      </c>
      <c r="E4" s="44">
        <f t="shared" ref="E4:E35" si="0">IF(ISBLANK(C4),"",IF(C4&gt;LateTime,-D4,IF(C4&gt;FinishTime,ROUNDUP((C4-FinishTime)*60*24,0)*PenaltiesPerMin*-1,0)))</f>
        <v>0</v>
      </c>
      <c r="F4" s="45">
        <f>IF(ISBLANK(C4),"",D4+E4)</f>
        <v>2100</v>
      </c>
      <c r="G4" s="45">
        <f>IF(ISBLANK(C4),"",RANK(F4,$F$4:$F$83))</f>
        <v>30</v>
      </c>
      <c r="H4" s="45">
        <f>IF(G4="","",G4+COUNTIFS($G$4:$G$83,$G4,$C$4:$C$83,"&lt;"&amp;$C4)+COUNTIFS($G$3:$G3,$G4,$C$3:$C3,$C4))</f>
        <v>30</v>
      </c>
      <c r="I4" s="21"/>
      <c r="J4" s="21" t="str">
        <f>VLOOKUP($A4,Reformat!$A:$K,11,FALSE)</f>
        <v>Cameron Patrick, Rachel Tidy</v>
      </c>
      <c r="K4" s="38"/>
    </row>
    <row r="5" spans="1:11" x14ac:dyDescent="0.25">
      <c r="A5" s="18">
        <f>A4+1</f>
        <v>2</v>
      </c>
      <c r="B5" s="21" t="str">
        <f>VLOOKUP(A5,Reformat!A:K,3,FALSE)</f>
        <v>XV,N</v>
      </c>
      <c r="C5" s="29">
        <v>0.65844907407407405</v>
      </c>
      <c r="D5" s="41">
        <v>1950</v>
      </c>
      <c r="E5" s="44">
        <f t="shared" si="0"/>
        <v>0</v>
      </c>
      <c r="F5" s="45">
        <f t="shared" ref="F5:F36" si="1">IF(ISBLANK(C5),"",D5+E5)</f>
        <v>1950</v>
      </c>
      <c r="G5" s="45">
        <f t="shared" ref="G5:G67" si="2">IF(ISBLANK(C5),"",RANK(F5,$F$4:$F$83))</f>
        <v>34</v>
      </c>
      <c r="H5" s="45">
        <f>IF(G5="","",G5+COUNTIFS($G$4:$G$83,$G5,$C$4:$C$83,"&lt;"&amp;$C5)+COUNTIFS($G$3:$G4,$G5,$C$3:$C4,$C5))</f>
        <v>34</v>
      </c>
      <c r="I5" s="21"/>
      <c r="J5" s="21" t="str">
        <f>VLOOKUP($A5,Reformat!$A:$K,11,FALSE)</f>
        <v>Hongxia Hu, Marie Nunez, Julie Fairbairn</v>
      </c>
      <c r="K5" s="38"/>
    </row>
    <row r="6" spans="1:11" x14ac:dyDescent="0.25">
      <c r="A6" s="18">
        <f t="shared" ref="A6:A69" si="3">A5+1</f>
        <v>3</v>
      </c>
      <c r="B6" s="21" t="e">
        <f>VLOOKUP(A6,Reformat!A:K,3,FALSE)</f>
        <v>#N/A</v>
      </c>
      <c r="C6" s="29"/>
      <c r="D6" s="41"/>
      <c r="E6" s="44" t="str">
        <f t="shared" si="0"/>
        <v/>
      </c>
      <c r="F6" s="45" t="str">
        <f t="shared" si="1"/>
        <v/>
      </c>
      <c r="G6" s="45" t="str">
        <f t="shared" si="2"/>
        <v/>
      </c>
      <c r="H6" s="45" t="str">
        <f>IF(G6="","",G6+COUNTIFS($G$4:$G$83,$G6,$C$4:$C$83,"&lt;"&amp;$C6)+COUNTIFS($G$3:$G5,$G6,$C$3:$C5,$C6))</f>
        <v/>
      </c>
      <c r="I6" s="21"/>
      <c r="J6" s="21" t="e">
        <f>VLOOKUP($A6,Reformat!$A:$K,11,FALSE)</f>
        <v>#N/A</v>
      </c>
      <c r="K6" s="38"/>
    </row>
    <row r="7" spans="1:11" x14ac:dyDescent="0.25">
      <c r="A7" s="18">
        <f t="shared" si="3"/>
        <v>4</v>
      </c>
      <c r="B7" s="21" t="str">
        <f>VLOOKUP(A7,Reformat!A:K,3,FALSE)</f>
        <v>WV</v>
      </c>
      <c r="C7" s="29">
        <v>0.66435185185185186</v>
      </c>
      <c r="D7" s="41">
        <v>3990</v>
      </c>
      <c r="E7" s="44">
        <f t="shared" si="0"/>
        <v>0</v>
      </c>
      <c r="F7" s="45">
        <f t="shared" si="1"/>
        <v>3990</v>
      </c>
      <c r="G7" s="45">
        <f t="shared" si="2"/>
        <v>5</v>
      </c>
      <c r="H7" s="45">
        <f>IF(G7="","",G7+COUNTIFS($G$4:$G$83,$G7,$C$4:$C$83,"&lt;"&amp;$C7)+COUNTIFS($G$3:$G6,$G7,$C$3:$C6,$C7))</f>
        <v>5</v>
      </c>
      <c r="I7" s="21"/>
      <c r="J7" s="21" t="str">
        <f>VLOOKUP($A7,Reformat!$A:$K,11,FALSE)</f>
        <v>Karen Robinson, Gayle Cowling</v>
      </c>
      <c r="K7" s="38"/>
    </row>
    <row r="8" spans="1:11" x14ac:dyDescent="0.25">
      <c r="A8" s="18">
        <f t="shared" si="3"/>
        <v>5</v>
      </c>
      <c r="B8" s="21" t="str">
        <f>VLOOKUP(A8,Reformat!A:K,3,FALSE)</f>
        <v>M</v>
      </c>
      <c r="C8" s="29">
        <v>0.664525462962963</v>
      </c>
      <c r="D8" s="41">
        <v>2880</v>
      </c>
      <c r="E8" s="44">
        <f t="shared" si="0"/>
        <v>0</v>
      </c>
      <c r="F8" s="45">
        <f t="shared" si="1"/>
        <v>2880</v>
      </c>
      <c r="G8" s="45">
        <f t="shared" si="2"/>
        <v>14</v>
      </c>
      <c r="H8" s="45">
        <f>IF(G8="","",G8+COUNTIFS($G$4:$G$83,$G8,$C$4:$C$83,"&lt;"&amp;$C8)+COUNTIFS($G$3:$G7,$G8,$C$3:$C7,$C8))</f>
        <v>14</v>
      </c>
      <c r="I8" s="21"/>
      <c r="J8" s="21" t="str">
        <f>VLOOKUP($A8,Reformat!$A:$K,11,FALSE)</f>
        <v>Noel Lim, Scott Fletcher, Kyle Sawyer</v>
      </c>
      <c r="K8" s="38"/>
    </row>
    <row r="9" spans="1:11" x14ac:dyDescent="0.25">
      <c r="A9" s="18">
        <f t="shared" si="3"/>
        <v>6</v>
      </c>
      <c r="B9" s="21" t="str">
        <f>VLOOKUP(A9,Reformat!A:K,3,FALSE)</f>
        <v>X,F</v>
      </c>
      <c r="C9" s="29">
        <v>0.62760416666666663</v>
      </c>
      <c r="D9" s="41">
        <v>1700</v>
      </c>
      <c r="E9" s="44">
        <f t="shared" si="0"/>
        <v>0</v>
      </c>
      <c r="F9" s="45">
        <f t="shared" si="1"/>
        <v>1700</v>
      </c>
      <c r="G9" s="45">
        <f t="shared" si="2"/>
        <v>43</v>
      </c>
      <c r="H9" s="45">
        <f>IF(G9="","",G9+COUNTIFS($G$4:$G$83,$G9,$C$4:$C$83,"&lt;"&amp;$C9)+COUNTIFS($G$3:$G8,$G9,$C$3:$C8,$C9))</f>
        <v>43</v>
      </c>
      <c r="I9" s="21"/>
      <c r="J9" s="21" t="str">
        <f>VLOOKUP($A9,Reformat!$A:$K,11,FALSE)</f>
        <v>Celia Bolton, Harper Bolton, Tim Collyer</v>
      </c>
      <c r="K9" s="38"/>
    </row>
    <row r="10" spans="1:11" x14ac:dyDescent="0.25">
      <c r="A10" s="18">
        <f t="shared" si="3"/>
        <v>7</v>
      </c>
      <c r="B10" s="21" t="str">
        <f>VLOOKUP(A10,Reformat!A:K,3,FALSE)</f>
        <v>WV,N</v>
      </c>
      <c r="C10" s="29">
        <v>0.64652777777777781</v>
      </c>
      <c r="D10" s="41">
        <v>1290</v>
      </c>
      <c r="E10" s="44">
        <f t="shared" si="0"/>
        <v>0</v>
      </c>
      <c r="F10" s="45">
        <f t="shared" si="1"/>
        <v>1290</v>
      </c>
      <c r="G10" s="45">
        <f t="shared" si="2"/>
        <v>50</v>
      </c>
      <c r="H10" s="45">
        <f>IF(G10="","",G10+COUNTIFS($G$4:$G$83,$G10,$C$4:$C$83,"&lt;"&amp;$C10)+COUNTIFS($G$3:$G9,$G10,$C$3:$C9,$C10))</f>
        <v>50</v>
      </c>
      <c r="I10" s="21"/>
      <c r="J10" s="21" t="str">
        <f>VLOOKUP($A10,Reformat!$A:$K,11,FALSE)</f>
        <v>Kerri-Ann Jessep, Ann Cook, Joanna Jagla, Renai Crowe</v>
      </c>
      <c r="K10" s="38"/>
    </row>
    <row r="11" spans="1:11" x14ac:dyDescent="0.25">
      <c r="A11" s="18">
        <f t="shared" si="3"/>
        <v>8</v>
      </c>
      <c r="B11" s="21" t="str">
        <f>VLOOKUP(A11,Reformat!A:K,3,FALSE)</f>
        <v>XSV</v>
      </c>
      <c r="C11" s="29">
        <v>0.6582175925925926</v>
      </c>
      <c r="D11" s="41">
        <v>2560</v>
      </c>
      <c r="E11" s="44">
        <f t="shared" si="0"/>
        <v>0</v>
      </c>
      <c r="F11" s="45">
        <f t="shared" si="1"/>
        <v>2560</v>
      </c>
      <c r="G11" s="45">
        <f t="shared" si="2"/>
        <v>17</v>
      </c>
      <c r="H11" s="45">
        <f>IF(G11="","",G11+COUNTIFS($G$4:$G$83,$G11,$C$4:$C$83,"&lt;"&amp;$C11)+COUNTIFS($G$3:$G10,$G11,$C$3:$C10,$C11))</f>
        <v>17</v>
      </c>
      <c r="I11" s="21"/>
      <c r="J11" s="21" t="str">
        <f>VLOOKUP($A11,Reformat!$A:$K,11,FALSE)</f>
        <v>Ruth Vonarx, Lawrie Vonarx</v>
      </c>
      <c r="K11" s="38"/>
    </row>
    <row r="12" spans="1:11" x14ac:dyDescent="0.25">
      <c r="A12" s="18">
        <f t="shared" si="3"/>
        <v>9</v>
      </c>
      <c r="B12" s="21" t="str">
        <f>VLOOKUP(A12,Reformat!A:K,3,FALSE)</f>
        <v>XV</v>
      </c>
      <c r="C12" s="29">
        <v>0.65335648148148151</v>
      </c>
      <c r="D12" s="41">
        <v>2250</v>
      </c>
      <c r="E12" s="44">
        <f t="shared" si="0"/>
        <v>0</v>
      </c>
      <c r="F12" s="45">
        <f t="shared" si="1"/>
        <v>2250</v>
      </c>
      <c r="G12" s="45">
        <f t="shared" si="2"/>
        <v>22</v>
      </c>
      <c r="H12" s="45">
        <f>IF(G12="","",G12+COUNTIFS($G$4:$G$83,$G12,$C$4:$C$83,"&lt;"&amp;$C12)+COUNTIFS($G$3:$G11,$G12,$C$3:$C11,$C12))</f>
        <v>22</v>
      </c>
      <c r="I12" s="21"/>
      <c r="J12" s="21" t="str">
        <f>VLOOKUP($A12,Reformat!$A:$K,11,FALSE)</f>
        <v>Karen Dukes, Richard Homburg, Adriaan Homburg</v>
      </c>
      <c r="K12" s="38"/>
    </row>
    <row r="13" spans="1:11" x14ac:dyDescent="0.25">
      <c r="A13" s="18">
        <f t="shared" si="3"/>
        <v>10</v>
      </c>
      <c r="B13" s="21" t="str">
        <f>VLOOKUP(A13,Reformat!A:K,3,FALSE)</f>
        <v>WV</v>
      </c>
      <c r="C13" s="29">
        <v>0.62152777777777779</v>
      </c>
      <c r="D13" s="41">
        <v>1620</v>
      </c>
      <c r="E13" s="44">
        <f t="shared" si="0"/>
        <v>0</v>
      </c>
      <c r="F13" s="45">
        <f t="shared" si="1"/>
        <v>1620</v>
      </c>
      <c r="G13" s="45">
        <f t="shared" si="2"/>
        <v>46</v>
      </c>
      <c r="H13" s="45">
        <f>IF(G13="","",G13+COUNTIFS($G$4:$G$83,$G13,$C$4:$C$83,"&lt;"&amp;$C13)+COUNTIFS($G$3:$G12,$G13,$C$3:$C12,$C13))</f>
        <v>46</v>
      </c>
      <c r="I13" s="21"/>
      <c r="J13" s="21" t="str">
        <f>VLOOKUP($A13,Reformat!$A:$K,11,FALSE)</f>
        <v>Brooke Ayres, Sheila AYRES</v>
      </c>
      <c r="K13" s="38"/>
    </row>
    <row r="14" spans="1:11" x14ac:dyDescent="0.25">
      <c r="A14" s="18">
        <f t="shared" si="3"/>
        <v>11</v>
      </c>
      <c r="B14" s="21" t="str">
        <f>VLOOKUP(A14,Reformat!A:K,3,FALSE)</f>
        <v>W,N</v>
      </c>
      <c r="C14" s="29">
        <v>0.65364583333333337</v>
      </c>
      <c r="D14" s="41">
        <v>3530</v>
      </c>
      <c r="E14" s="44">
        <f t="shared" si="0"/>
        <v>0</v>
      </c>
      <c r="F14" s="45">
        <f t="shared" si="1"/>
        <v>3530</v>
      </c>
      <c r="G14" s="45">
        <f t="shared" si="2"/>
        <v>6</v>
      </c>
      <c r="H14" s="45">
        <f>IF(G14="","",G14+COUNTIFS($G$4:$G$83,$G14,$C$4:$C$83,"&lt;"&amp;$C14)+COUNTIFS($G$3:$G13,$G14,$C$3:$C13,$C14))</f>
        <v>6</v>
      </c>
      <c r="I14" s="21"/>
      <c r="J14" s="21" t="str">
        <f>VLOOKUP($A14,Reformat!$A:$K,11,FALSE)</f>
        <v>Rowan Brookes, Amanda Meggison, Jess Christiansen</v>
      </c>
      <c r="K14" s="38"/>
    </row>
    <row r="15" spans="1:11" x14ac:dyDescent="0.25">
      <c r="A15" s="18">
        <f t="shared" si="3"/>
        <v>12</v>
      </c>
      <c r="B15" s="21" t="str">
        <f>VLOOKUP(A15,Reformat!A:K,3,FALSE)</f>
        <v>WSV,N</v>
      </c>
      <c r="C15" s="29">
        <v>0.58680555555555558</v>
      </c>
      <c r="D15" s="41">
        <v>930</v>
      </c>
      <c r="E15" s="44">
        <f t="shared" si="0"/>
        <v>0</v>
      </c>
      <c r="F15" s="45">
        <f t="shared" si="1"/>
        <v>930</v>
      </c>
      <c r="G15" s="45">
        <f t="shared" si="2"/>
        <v>53</v>
      </c>
      <c r="H15" s="45">
        <f>IF(G15="","",G15+COUNTIFS($G$4:$G$83,$G15,$C$4:$C$83,"&lt;"&amp;$C15)+COUNTIFS($G$3:$G14,$G15,$C$3:$C14,$C15))</f>
        <v>54</v>
      </c>
      <c r="I15" s="21"/>
      <c r="J15" s="21" t="str">
        <f>VLOOKUP($A15,Reformat!$A:$K,11,FALSE)</f>
        <v>Joyce Martini, Marina Ramagnoli</v>
      </c>
      <c r="K15" s="38"/>
    </row>
    <row r="16" spans="1:11" x14ac:dyDescent="0.25">
      <c r="A16" s="18">
        <f t="shared" si="3"/>
        <v>13</v>
      </c>
      <c r="B16" s="21" t="str">
        <f>VLOOKUP(A16,Reformat!A:K,3,FALSE)</f>
        <v>X</v>
      </c>
      <c r="C16" s="29">
        <v>0.66469907407407403</v>
      </c>
      <c r="D16" s="41">
        <v>2800</v>
      </c>
      <c r="E16" s="44">
        <f t="shared" si="0"/>
        <v>0</v>
      </c>
      <c r="F16" s="45">
        <f t="shared" si="1"/>
        <v>2800</v>
      </c>
      <c r="G16" s="45">
        <f t="shared" si="2"/>
        <v>15</v>
      </c>
      <c r="H16" s="45">
        <f>IF(G16="","",G16+COUNTIFS($G$4:$G$83,$G16,$C$4:$C$83,"&lt;"&amp;$C16)+COUNTIFS($G$3:$G15,$G16,$C$3:$C15,$C16))</f>
        <v>15</v>
      </c>
      <c r="I16" s="21"/>
      <c r="J16" s="21" t="str">
        <f>VLOOKUP($A16,Reformat!$A:$K,11,FALSE)</f>
        <v>Jim Stewart, Katie Skillington</v>
      </c>
      <c r="K16" s="38"/>
    </row>
    <row r="17" spans="1:11" x14ac:dyDescent="0.25">
      <c r="A17" s="18">
        <f t="shared" si="3"/>
        <v>14</v>
      </c>
      <c r="B17" s="21" t="str">
        <f>VLOOKUP(A17,Reformat!A:K,3,FALSE)</f>
        <v>XSV</v>
      </c>
      <c r="C17" s="29">
        <v>0.5493055555555556</v>
      </c>
      <c r="D17" s="41">
        <v>830</v>
      </c>
      <c r="E17" s="44">
        <f t="shared" si="0"/>
        <v>0</v>
      </c>
      <c r="F17" s="45">
        <f t="shared" si="1"/>
        <v>830</v>
      </c>
      <c r="G17" s="45">
        <f t="shared" si="2"/>
        <v>55</v>
      </c>
      <c r="H17" s="45">
        <f>IF(G17="","",G17+COUNTIFS($G$4:$G$83,$G17,$C$4:$C$83,"&lt;"&amp;$C17)+COUNTIFS($G$3:$G16,$G17,$C$3:$C16,$C17))</f>
        <v>55</v>
      </c>
      <c r="I17" s="21"/>
      <c r="J17" s="21" t="str">
        <f>VLOOKUP($A17,Reformat!$A:$K,11,FALSE)</f>
        <v>David Dolly, Diane Dolly</v>
      </c>
      <c r="K17" s="38"/>
    </row>
    <row r="18" spans="1:11" x14ac:dyDescent="0.25">
      <c r="A18" s="18">
        <f t="shared" si="3"/>
        <v>15</v>
      </c>
      <c r="B18" s="21" t="str">
        <f>VLOOKUP(A18,Reformat!A:K,3,FALSE)</f>
        <v>X,F</v>
      </c>
      <c r="C18" s="29">
        <v>0.5493055555555556</v>
      </c>
      <c r="D18" s="41">
        <v>930</v>
      </c>
      <c r="E18" s="44">
        <f t="shared" si="0"/>
        <v>0</v>
      </c>
      <c r="F18" s="45">
        <f t="shared" si="1"/>
        <v>930</v>
      </c>
      <c r="G18" s="45">
        <f t="shared" si="2"/>
        <v>53</v>
      </c>
      <c r="H18" s="45">
        <f>IF(G18="","",G18+COUNTIFS($G$4:$G$83,$G18,$C$4:$C$83,"&lt;"&amp;$C18)+COUNTIFS($G$3:$G17,$G18,$C$3:$C17,$C18))</f>
        <v>53</v>
      </c>
      <c r="I18" s="21"/>
      <c r="J18" s="21" t="str">
        <f>VLOOKUP($A18,Reformat!$A:$K,11,FALSE)</f>
        <v>Katelin Dolly, Alise Dolly, Alex De Fazio</v>
      </c>
      <c r="K18" s="38"/>
    </row>
    <row r="19" spans="1:11" x14ac:dyDescent="0.25">
      <c r="A19" s="18">
        <f t="shared" si="3"/>
        <v>16</v>
      </c>
      <c r="B19" s="21" t="str">
        <f>VLOOKUP(A19,Reformat!A:K,3,FALSE)</f>
        <v>X,F,N</v>
      </c>
      <c r="C19" s="29">
        <v>0.65416666666666667</v>
      </c>
      <c r="D19" s="41">
        <v>1140</v>
      </c>
      <c r="E19" s="44">
        <f t="shared" si="0"/>
        <v>0</v>
      </c>
      <c r="F19" s="45">
        <f t="shared" si="1"/>
        <v>1140</v>
      </c>
      <c r="G19" s="45">
        <f t="shared" si="2"/>
        <v>51</v>
      </c>
      <c r="H19" s="45">
        <f>IF(G19="","",G19+COUNTIFS($G$4:$G$83,$G19,$C$4:$C$83,"&lt;"&amp;$C19)+COUNTIFS($G$3:$G18,$G19,$C$3:$C18,$C19))</f>
        <v>51</v>
      </c>
      <c r="I19" s="21"/>
      <c r="J19" s="21" t="str">
        <f>VLOOKUP($A19,Reformat!$A:$K,11,FALSE)</f>
        <v>Andrea Arenas, Michael Wearne, Edward Wearne, Henry Wearne</v>
      </c>
      <c r="K19" s="38"/>
    </row>
    <row r="20" spans="1:11" x14ac:dyDescent="0.25">
      <c r="A20" s="18">
        <f t="shared" si="3"/>
        <v>17</v>
      </c>
      <c r="B20" s="21" t="str">
        <f>VLOOKUP(A20,Reformat!A:K,3,FALSE)</f>
        <v>W</v>
      </c>
      <c r="C20" s="29">
        <v>0.61597222222222225</v>
      </c>
      <c r="D20" s="41">
        <v>2340</v>
      </c>
      <c r="E20" s="44">
        <f t="shared" si="0"/>
        <v>0</v>
      </c>
      <c r="F20" s="45">
        <f t="shared" si="1"/>
        <v>2340</v>
      </c>
      <c r="G20" s="45">
        <f t="shared" si="2"/>
        <v>20</v>
      </c>
      <c r="H20" s="45">
        <f>IF(G20="","",G20+COUNTIFS($G$4:$G$83,$G20,$C$4:$C$83,"&lt;"&amp;$C20)+COUNTIFS($G$3:$G19,$G20,$C$3:$C19,$C20))</f>
        <v>20</v>
      </c>
      <c r="I20" s="21"/>
      <c r="J20" s="21" t="str">
        <f>VLOOKUP($A20,Reformat!$A:$K,11,FALSE)</f>
        <v>Darlene Hein, Lauren Mawson</v>
      </c>
      <c r="K20" s="38"/>
    </row>
    <row r="21" spans="1:11" x14ac:dyDescent="0.25">
      <c r="A21" s="18">
        <f t="shared" si="3"/>
        <v>18</v>
      </c>
      <c r="B21" s="21" t="str">
        <f>VLOOKUP(A21,Reformat!A:K,3,FALSE)</f>
        <v>W</v>
      </c>
      <c r="C21" s="29">
        <v>0.62152777777777779</v>
      </c>
      <c r="D21" s="41">
        <v>1580</v>
      </c>
      <c r="E21" s="44">
        <f t="shared" si="0"/>
        <v>0</v>
      </c>
      <c r="F21" s="45">
        <f t="shared" si="1"/>
        <v>1580</v>
      </c>
      <c r="G21" s="45">
        <f t="shared" si="2"/>
        <v>47</v>
      </c>
      <c r="H21" s="45">
        <f>IF(G21="","",G21+COUNTIFS($G$4:$G$83,$G21,$C$4:$C$83,"&lt;"&amp;$C21)+COUNTIFS($G$3:$G20,$G21,$C$3:$C20,$C21))</f>
        <v>47</v>
      </c>
      <c r="I21" s="21"/>
      <c r="J21" s="21" t="str">
        <f>VLOOKUP($A21,Reformat!$A:$K,11,FALSE)</f>
        <v>Joy Spark, Laura Spark</v>
      </c>
      <c r="K21" s="38"/>
    </row>
    <row r="22" spans="1:11" x14ac:dyDescent="0.25">
      <c r="A22" s="18">
        <f t="shared" si="3"/>
        <v>19</v>
      </c>
      <c r="B22" s="21" t="str">
        <f>VLOOKUP(A22,Reformat!A:K,3,FALSE)</f>
        <v>X</v>
      </c>
      <c r="C22" s="29">
        <v>0.63990740740740737</v>
      </c>
      <c r="D22" s="41">
        <v>2110</v>
      </c>
      <c r="E22" s="44">
        <f t="shared" si="0"/>
        <v>0</v>
      </c>
      <c r="F22" s="45">
        <f t="shared" si="1"/>
        <v>2110</v>
      </c>
      <c r="G22" s="45">
        <f t="shared" si="2"/>
        <v>29</v>
      </c>
      <c r="H22" s="45">
        <f>IF(G22="","",G22+COUNTIFS($G$4:$G$83,$G22,$C$4:$C$83,"&lt;"&amp;$C22)+COUNTIFS($G$3:$G21,$G22,$C$3:$C21,$C22))</f>
        <v>29</v>
      </c>
      <c r="I22" s="21"/>
      <c r="J22" s="21" t="str">
        <f>VLOOKUP($A22,Reformat!$A:$K,11,FALSE)</f>
        <v>Monica Lo Presti, Rod Stephens</v>
      </c>
      <c r="K22" s="38"/>
    </row>
    <row r="23" spans="1:11" x14ac:dyDescent="0.25">
      <c r="A23" s="18">
        <f t="shared" si="3"/>
        <v>20</v>
      </c>
      <c r="B23" s="21" t="str">
        <f>VLOOKUP(A23,Reformat!A:K,3,FALSE)</f>
        <v>X,F</v>
      </c>
      <c r="C23" s="29">
        <v>0.65598379629629633</v>
      </c>
      <c r="D23" s="41">
        <v>2160</v>
      </c>
      <c r="E23" s="44">
        <f t="shared" si="0"/>
        <v>0</v>
      </c>
      <c r="F23" s="45">
        <f t="shared" si="1"/>
        <v>2160</v>
      </c>
      <c r="G23" s="45">
        <f t="shared" si="2"/>
        <v>26</v>
      </c>
      <c r="H23" s="45">
        <f>IF(G23="","",G23+COUNTIFS($G$4:$G$83,$G23,$C$4:$C$83,"&lt;"&amp;$C23)+COUNTIFS($G$3:$G22,$G23,$C$3:$C22,$C23))</f>
        <v>26</v>
      </c>
      <c r="I23" s="21"/>
      <c r="J23" s="21" t="str">
        <f>VLOOKUP($A23,Reformat!$A:$K,11,FALSE)</f>
        <v>Evelyn Nossol, Andrew Nossol</v>
      </c>
      <c r="K23" s="38"/>
    </row>
    <row r="24" spans="1:11" x14ac:dyDescent="0.25">
      <c r="A24" s="18">
        <f t="shared" si="3"/>
        <v>21</v>
      </c>
      <c r="B24" s="21" t="str">
        <f>VLOOKUP(A24,Reformat!A:K,3,FALSE)</f>
        <v>XSV,U</v>
      </c>
      <c r="C24" s="29"/>
      <c r="D24" s="41"/>
      <c r="E24" s="44" t="str">
        <f t="shared" si="0"/>
        <v/>
      </c>
      <c r="F24" s="45" t="str">
        <f t="shared" si="1"/>
        <v/>
      </c>
      <c r="G24" s="45" t="str">
        <f t="shared" si="2"/>
        <v/>
      </c>
      <c r="H24" s="45" t="str">
        <f>IF(G24="","",G24+COUNTIFS($G$4:$G$83,$G24,$C$4:$C$83,"&lt;"&amp;$C24)+COUNTIFS($G$3:$G23,$G24,$C$3:$C23,$C24))</f>
        <v/>
      </c>
      <c r="I24" s="21"/>
      <c r="J24" s="21" t="str">
        <f>VLOOKUP($A24,Reformat!$A:$K,11,FALSE)</f>
        <v>Paula Horton, Stephen Horton</v>
      </c>
      <c r="K24" s="38"/>
    </row>
    <row r="25" spans="1:11" x14ac:dyDescent="0.25">
      <c r="A25" s="18">
        <f t="shared" si="3"/>
        <v>22</v>
      </c>
      <c r="B25" s="21" t="str">
        <f>VLOOKUP(A25,Reformat!A:K,3,FALSE)</f>
        <v>X,F</v>
      </c>
      <c r="C25" s="29">
        <v>0.63611111111111118</v>
      </c>
      <c r="D25" s="41">
        <v>2030</v>
      </c>
      <c r="E25" s="44">
        <f t="shared" si="0"/>
        <v>0</v>
      </c>
      <c r="F25" s="45">
        <f t="shared" si="1"/>
        <v>2030</v>
      </c>
      <c r="G25" s="45">
        <f t="shared" si="2"/>
        <v>32</v>
      </c>
      <c r="H25" s="45">
        <f>IF(G25="","",G25+COUNTIFS($G$4:$G$83,$G25,$C$4:$C$83,"&lt;"&amp;$C25)+COUNTIFS($G$3:$G24,$G25,$C$3:$C24,$C25))</f>
        <v>32</v>
      </c>
      <c r="I25" s="21"/>
      <c r="J25" s="21" t="str">
        <f>VLOOKUP($A25,Reformat!$A:$K,11,FALSE)</f>
        <v>Sally etherington, Sam Bishop, Edie Bishop</v>
      </c>
      <c r="K25" s="38"/>
    </row>
    <row r="26" spans="1:11" x14ac:dyDescent="0.25">
      <c r="A26" s="18">
        <f t="shared" si="3"/>
        <v>23</v>
      </c>
      <c r="B26" s="21" t="str">
        <f>VLOOKUP(A26,Reformat!A:K,3,FALSE)</f>
        <v>W</v>
      </c>
      <c r="C26" s="29">
        <v>0.66730324074074077</v>
      </c>
      <c r="D26" s="41">
        <v>1540</v>
      </c>
      <c r="E26" s="44">
        <f t="shared" si="0"/>
        <v>-20</v>
      </c>
      <c r="F26" s="45">
        <f t="shared" si="1"/>
        <v>1520</v>
      </c>
      <c r="G26" s="45">
        <f t="shared" si="2"/>
        <v>48</v>
      </c>
      <c r="H26" s="45">
        <f>IF(G26="","",G26+COUNTIFS($G$4:$G$83,$G26,$C$4:$C$83,"&lt;"&amp;$C26)+COUNTIFS($G$3:$G25,$G26,$C$3:$C25,$C26))</f>
        <v>48</v>
      </c>
      <c r="I26" s="21"/>
      <c r="J26" s="21" t="str">
        <f>VLOOKUP($A26,Reformat!$A:$K,11,FALSE)</f>
        <v>Serena Sze, Ruchira Nandurkar</v>
      </c>
      <c r="K26" s="38"/>
    </row>
    <row r="27" spans="1:11" x14ac:dyDescent="0.25">
      <c r="A27" s="18">
        <f t="shared" si="3"/>
        <v>24</v>
      </c>
      <c r="B27" s="21" t="str">
        <f>VLOOKUP(A27,Reformat!A:K,3,FALSE)</f>
        <v>X,F,N</v>
      </c>
      <c r="C27" s="29">
        <v>0.65416666666666667</v>
      </c>
      <c r="D27" s="41">
        <v>1140</v>
      </c>
      <c r="E27" s="44">
        <f t="shared" si="0"/>
        <v>0</v>
      </c>
      <c r="F27" s="45">
        <f t="shared" si="1"/>
        <v>1140</v>
      </c>
      <c r="G27" s="45">
        <f t="shared" si="2"/>
        <v>51</v>
      </c>
      <c r="H27" s="45">
        <f>IF(G27="","",G27+COUNTIFS($G$4:$G$83,$G27,$C$4:$C$83,"&lt;"&amp;$C27)+COUNTIFS($G$3:$G26,$G27,$C$3:$C26,$C27))</f>
        <v>52</v>
      </c>
      <c r="I27" s="21"/>
      <c r="J27" s="21" t="str">
        <f>VLOOKUP($A27,Reformat!$A:$K,11,FALSE)</f>
        <v>Ewa Sosidko, Michael Uren, Lawrence Uren</v>
      </c>
      <c r="K27" s="38"/>
    </row>
    <row r="28" spans="1:11" x14ac:dyDescent="0.25">
      <c r="A28" s="18">
        <f t="shared" si="3"/>
        <v>25</v>
      </c>
      <c r="B28" s="21" t="str">
        <f>VLOOKUP(A28,Reformat!A:K,3,FALSE)</f>
        <v>XV</v>
      </c>
      <c r="C28" s="29">
        <v>0.66157407407407409</v>
      </c>
      <c r="D28" s="41">
        <v>4320</v>
      </c>
      <c r="E28" s="44">
        <f t="shared" si="0"/>
        <v>0</v>
      </c>
      <c r="F28" s="45">
        <f t="shared" si="1"/>
        <v>4320</v>
      </c>
      <c r="G28" s="45">
        <f t="shared" si="2"/>
        <v>3</v>
      </c>
      <c r="H28" s="45">
        <f>IF(G28="","",G28+COUNTIFS($G$4:$G$83,$G28,$C$4:$C$83,"&lt;"&amp;$C28)+COUNTIFS($G$3:$G27,$G28,$C$3:$C27,$C28))</f>
        <v>3</v>
      </c>
      <c r="I28" s="21"/>
      <c r="J28" s="21" t="str">
        <f>VLOOKUP($A28,Reformat!$A:$K,11,FALSE)</f>
        <v>Ed Steenbergen, Helen Steenbergen</v>
      </c>
      <c r="K28" s="38"/>
    </row>
    <row r="29" spans="1:11" x14ac:dyDescent="0.25">
      <c r="A29" s="18">
        <f t="shared" si="3"/>
        <v>26</v>
      </c>
      <c r="B29" s="21" t="str">
        <f>VLOOKUP(A29,Reformat!A:K,3,FALSE)</f>
        <v>X</v>
      </c>
      <c r="C29" s="29">
        <v>0.66249999999999998</v>
      </c>
      <c r="D29" s="41">
        <v>2550</v>
      </c>
      <c r="E29" s="44">
        <f t="shared" si="0"/>
        <v>0</v>
      </c>
      <c r="F29" s="45">
        <f t="shared" si="1"/>
        <v>2550</v>
      </c>
      <c r="G29" s="45">
        <f t="shared" si="2"/>
        <v>18</v>
      </c>
      <c r="H29" s="45">
        <f>IF(G29="","",G29+COUNTIFS($G$4:$G$83,$G29,$C$4:$C$83,"&lt;"&amp;$C29)+COUNTIFS($G$3:$G28,$G29,$C$3:$C28,$C29))</f>
        <v>18</v>
      </c>
      <c r="I29" s="21"/>
      <c r="J29" s="21" t="str">
        <f>VLOOKUP($A29,Reformat!$A:$K,11,FALSE)</f>
        <v>Hannah Chong, Chris Marney</v>
      </c>
      <c r="K29" s="38"/>
    </row>
    <row r="30" spans="1:11" x14ac:dyDescent="0.25">
      <c r="A30" s="18">
        <f t="shared" si="3"/>
        <v>27</v>
      </c>
      <c r="B30" s="21" t="str">
        <f>VLOOKUP(A30,Reformat!A:K,3,FALSE)</f>
        <v>WV,N</v>
      </c>
      <c r="C30" s="29">
        <v>0.67146990740740742</v>
      </c>
      <c r="D30" s="41">
        <v>1860</v>
      </c>
      <c r="E30" s="44">
        <f t="shared" si="0"/>
        <v>-140</v>
      </c>
      <c r="F30" s="45">
        <f t="shared" si="1"/>
        <v>1720</v>
      </c>
      <c r="G30" s="45">
        <f t="shared" si="2"/>
        <v>42</v>
      </c>
      <c r="H30" s="45">
        <f>IF(G30="","",G30+COUNTIFS($G$4:$G$83,$G30,$C$4:$C$83,"&lt;"&amp;$C30)+COUNTIFS($G$3:$G29,$G30,$C$3:$C29,$C30))</f>
        <v>42</v>
      </c>
      <c r="I30" s="21"/>
      <c r="J30" s="21" t="str">
        <f>VLOOKUP($A30,Reformat!$A:$K,11,FALSE)</f>
        <v>Nicola Barnard, Anne Course</v>
      </c>
      <c r="K30" s="38"/>
    </row>
    <row r="31" spans="1:11" x14ac:dyDescent="0.25">
      <c r="A31" s="18">
        <f t="shared" si="3"/>
        <v>28</v>
      </c>
      <c r="B31" s="21" t="str">
        <f>VLOOKUP(A31,Reformat!A:K,3,FALSE)</f>
        <v>WSV,U</v>
      </c>
      <c r="C31" s="29">
        <v>0.65416666666666667</v>
      </c>
      <c r="D31" s="41">
        <v>1740</v>
      </c>
      <c r="E31" s="44">
        <f t="shared" si="0"/>
        <v>0</v>
      </c>
      <c r="F31" s="45">
        <f t="shared" si="1"/>
        <v>1740</v>
      </c>
      <c r="G31" s="45">
        <f t="shared" si="2"/>
        <v>40</v>
      </c>
      <c r="H31" s="45">
        <f>IF(G31="","",G31+COUNTIFS($G$4:$G$83,$G31,$C$4:$C$83,"&lt;"&amp;$C31)+COUNTIFS($G$3:$G30,$G31,$C$3:$C30,$C31))</f>
        <v>40</v>
      </c>
      <c r="I31" s="21"/>
      <c r="J31" s="21" t="str">
        <f>VLOOKUP($A31,Reformat!$A:$K,11,FALSE)</f>
        <v>Lesley Hale, Kate Williams</v>
      </c>
      <c r="K31" s="38"/>
    </row>
    <row r="32" spans="1:11" x14ac:dyDescent="0.25">
      <c r="A32" s="18">
        <f t="shared" si="3"/>
        <v>29</v>
      </c>
      <c r="B32" s="21" t="str">
        <f>VLOOKUP(A32,Reformat!A:K,3,FALSE)</f>
        <v>W</v>
      </c>
      <c r="C32" s="29">
        <v>0.65185185185185179</v>
      </c>
      <c r="D32" s="41">
        <v>2120</v>
      </c>
      <c r="E32" s="44">
        <f t="shared" si="0"/>
        <v>0</v>
      </c>
      <c r="F32" s="45">
        <f t="shared" si="1"/>
        <v>2120</v>
      </c>
      <c r="G32" s="45">
        <f t="shared" si="2"/>
        <v>28</v>
      </c>
      <c r="H32" s="45">
        <f>IF(G32="","",G32+COUNTIFS($G$4:$G$83,$G32,$C$4:$C$83,"&lt;"&amp;$C32)+COUNTIFS($G$3:$G31,$G32,$C$3:$C31,$C32))</f>
        <v>28</v>
      </c>
      <c r="I32" s="21"/>
      <c r="J32" s="21" t="str">
        <f>VLOOKUP($A32,Reformat!$A:$K,11,FALSE)</f>
        <v>Meri Pihelgas, Naida Pearson</v>
      </c>
      <c r="K32" s="38"/>
    </row>
    <row r="33" spans="1:11" x14ac:dyDescent="0.25">
      <c r="A33" s="18">
        <f t="shared" si="3"/>
        <v>30</v>
      </c>
      <c r="B33" s="21" t="str">
        <f>VLOOKUP(A33,Reformat!A:K,3,FALSE)</f>
        <v>XSV,U</v>
      </c>
      <c r="C33" s="29"/>
      <c r="D33" s="41"/>
      <c r="E33" s="44" t="str">
        <f t="shared" si="0"/>
        <v/>
      </c>
      <c r="F33" s="45" t="str">
        <f t="shared" si="1"/>
        <v/>
      </c>
      <c r="G33" s="45" t="str">
        <f t="shared" si="2"/>
        <v/>
      </c>
      <c r="H33" s="45" t="str">
        <f>IF(G33="","",G33+COUNTIFS($G$4:$G$83,$G33,$C$4:$C$83,"&lt;"&amp;$C33)+COUNTIFS($G$3:$G32,$G33,$C$3:$C32,$C33))</f>
        <v/>
      </c>
      <c r="I33" s="21"/>
      <c r="J33" s="21" t="str">
        <f>VLOOKUP($A33,Reformat!$A:$K,11,FALSE)</f>
        <v>Allan Miller, Pat Miller</v>
      </c>
      <c r="K33" s="38"/>
    </row>
    <row r="34" spans="1:11" x14ac:dyDescent="0.25">
      <c r="A34" s="18">
        <f t="shared" si="3"/>
        <v>31</v>
      </c>
      <c r="B34" s="21" t="str">
        <f>VLOOKUP(A34,Reformat!A:K,3,FALSE)</f>
        <v>WV</v>
      </c>
      <c r="C34" s="29"/>
      <c r="D34" s="41"/>
      <c r="E34" s="44" t="str">
        <f t="shared" si="0"/>
        <v/>
      </c>
      <c r="F34" s="45" t="str">
        <f t="shared" si="1"/>
        <v/>
      </c>
      <c r="G34" s="45" t="str">
        <f t="shared" si="2"/>
        <v/>
      </c>
      <c r="H34" s="45" t="str">
        <f>IF(G34="","",G34+COUNTIFS($G$4:$G$83,$G34,$C$4:$C$83,"&lt;"&amp;$C34)+COUNTIFS($G$3:$G33,$G34,$C$3:$C33,$C34))</f>
        <v/>
      </c>
      <c r="I34" s="21"/>
      <c r="J34" s="21" t="str">
        <f>VLOOKUP($A34,Reformat!$A:$K,11,FALSE)</f>
        <v>Helen Watts, Sharon Rixon</v>
      </c>
      <c r="K34" s="38"/>
    </row>
    <row r="35" spans="1:11" x14ac:dyDescent="0.25">
      <c r="A35" s="18">
        <f t="shared" si="3"/>
        <v>32</v>
      </c>
      <c r="B35" s="21" t="str">
        <f>VLOOKUP(A35,Reformat!A:K,3,FALSE)</f>
        <v>X,F</v>
      </c>
      <c r="C35" s="29">
        <v>0.66200231481481475</v>
      </c>
      <c r="D35" s="41">
        <v>2180</v>
      </c>
      <c r="E35" s="44">
        <f t="shared" si="0"/>
        <v>0</v>
      </c>
      <c r="F35" s="45">
        <f t="shared" si="1"/>
        <v>2180</v>
      </c>
      <c r="G35" s="45">
        <f t="shared" si="2"/>
        <v>25</v>
      </c>
      <c r="H35" s="45">
        <f>IF(G35="","",G35+COUNTIFS($G$4:$G$83,$G35,$C$4:$C$83,"&lt;"&amp;$C35)+COUNTIFS($G$3:$G34,$G35,$C$3:$C34,$C35))</f>
        <v>25</v>
      </c>
      <c r="I35" s="21"/>
      <c r="J35" s="21" t="str">
        <f>VLOOKUP($A35,Reformat!$A:$K,11,FALSE)</f>
        <v>Dirk Legenhausen, Lina Legenhausen</v>
      </c>
      <c r="K35" s="38"/>
    </row>
    <row r="36" spans="1:11" x14ac:dyDescent="0.25">
      <c r="A36" s="18">
        <f t="shared" si="3"/>
        <v>33</v>
      </c>
      <c r="B36" s="21" t="str">
        <f>VLOOKUP(A36,Reformat!A:K,3,FALSE)</f>
        <v>XV</v>
      </c>
      <c r="C36" s="29">
        <v>0.51388888888888895</v>
      </c>
      <c r="D36" s="41">
        <v>520</v>
      </c>
      <c r="E36" s="44">
        <f t="shared" ref="E36:E67" si="4">IF(ISBLANK(C36),"",IF(C36&gt;LateTime,-D36,IF(C36&gt;FinishTime,ROUNDUP((C36-FinishTime)*60*24,0)*PenaltiesPerMin*-1,0)))</f>
        <v>0</v>
      </c>
      <c r="F36" s="45">
        <f t="shared" si="1"/>
        <v>520</v>
      </c>
      <c r="G36" s="45">
        <f t="shared" si="2"/>
        <v>58</v>
      </c>
      <c r="H36" s="45">
        <f>IF(G36="","",G36+COUNTIFS($G$4:$G$83,$G36,$C$4:$C$83,"&lt;"&amp;$C36)+COUNTIFS($G$3:$G35,$G36,$C$3:$C35,$C36))</f>
        <v>58</v>
      </c>
      <c r="I36" s="21"/>
      <c r="J36" s="21" t="str">
        <f>VLOOKUP($A36,Reformat!$A:$K,11,FALSE)</f>
        <v>Lorri Cahill, Peter Euinton</v>
      </c>
      <c r="K36" s="38"/>
    </row>
    <row r="37" spans="1:11" x14ac:dyDescent="0.25">
      <c r="A37" s="18">
        <f t="shared" si="3"/>
        <v>34</v>
      </c>
      <c r="B37" s="21" t="str">
        <f>VLOOKUP(A37,Reformat!A:K,3,FALSE)</f>
        <v>W,F</v>
      </c>
      <c r="C37" s="29">
        <v>0.5131944444444444</v>
      </c>
      <c r="D37" s="41">
        <v>510</v>
      </c>
      <c r="E37" s="44">
        <f t="shared" si="4"/>
        <v>0</v>
      </c>
      <c r="F37" s="45">
        <f>IF(ISBLANK(C37),"",D37+E37)</f>
        <v>510</v>
      </c>
      <c r="G37" s="45">
        <f t="shared" si="2"/>
        <v>60</v>
      </c>
      <c r="H37" s="45">
        <f>IF(G37="","",G37+COUNTIFS($G$4:$G$83,$G37,$C$4:$C$83,"&lt;"&amp;$C37)+COUNTIFS($G$3:$G36,$G37,$C$3:$C36,$C37))</f>
        <v>60</v>
      </c>
      <c r="I37" s="21"/>
      <c r="J37" s="21" t="str">
        <f>VLOOKUP($A37,Reformat!$A:$K,11,FALSE)</f>
        <v>Kath Hammond, Ash Starr, Arlo Hammond</v>
      </c>
      <c r="K37" s="38"/>
    </row>
    <row r="38" spans="1:11" x14ac:dyDescent="0.25">
      <c r="A38" s="18">
        <f t="shared" si="3"/>
        <v>35</v>
      </c>
      <c r="B38" s="21" t="str">
        <f>VLOOKUP(A38,Reformat!A:K,3,FALSE)</f>
        <v>WV</v>
      </c>
      <c r="C38" s="29">
        <v>0.65625</v>
      </c>
      <c r="D38" s="41">
        <v>2150</v>
      </c>
      <c r="E38" s="44">
        <f t="shared" si="4"/>
        <v>0</v>
      </c>
      <c r="F38" s="45">
        <f>IF(ISBLANK(C38),"",D38+E38)</f>
        <v>2150</v>
      </c>
      <c r="G38" s="45">
        <f t="shared" si="2"/>
        <v>27</v>
      </c>
      <c r="H38" s="45">
        <f>IF(G38="","",G38+COUNTIFS($G$4:$G$83,$G38,$C$4:$C$83,"&lt;"&amp;$C38)+COUNTIFS($G$3:$G37,$G38,$C$3:$C37,$C38))</f>
        <v>27</v>
      </c>
      <c r="I38" s="21"/>
      <c r="J38" s="21" t="str">
        <f>VLOOKUP($A38,Reformat!$A:$K,11,FALSE)</f>
        <v>Sue Wilson, Kerry Murrell</v>
      </c>
      <c r="K38" s="38"/>
    </row>
    <row r="39" spans="1:11" x14ac:dyDescent="0.25">
      <c r="A39" s="18">
        <f t="shared" si="3"/>
        <v>36</v>
      </c>
      <c r="B39" s="21" t="str">
        <f>VLOOKUP(A39,Reformat!A:K,3,FALSE)</f>
        <v>W</v>
      </c>
      <c r="C39" s="29">
        <v>0.66560185185185183</v>
      </c>
      <c r="D39" s="41">
        <v>4650</v>
      </c>
      <c r="E39" s="44">
        <f t="shared" si="4"/>
        <v>0</v>
      </c>
      <c r="F39" s="45">
        <f t="shared" ref="F39:F83" si="5">IF(ISBLANK(C39),"",D39+E39)</f>
        <v>4650</v>
      </c>
      <c r="G39" s="45">
        <f t="shared" si="2"/>
        <v>1</v>
      </c>
      <c r="H39" s="45">
        <f>IF(G39="","",G39+COUNTIFS($G$4:$G$83,$G39,$C$4:$C$83,"&lt;"&amp;$C39)+COUNTIFS($G$3:$G38,$G39,$C$3:$C38,$C39))</f>
        <v>1</v>
      </c>
      <c r="I39" s="21"/>
      <c r="J39" s="21" t="str">
        <f>VLOOKUP($A39,Reformat!$A:$K,11,FALSE)</f>
        <v>Kathryn Morland, Shelley Bambrook</v>
      </c>
      <c r="K39" s="38"/>
    </row>
    <row r="40" spans="1:11" x14ac:dyDescent="0.25">
      <c r="A40" s="18">
        <f t="shared" si="3"/>
        <v>37</v>
      </c>
      <c r="B40" s="21" t="str">
        <f>VLOOKUP(A40,Reformat!A:K,3,FALSE)</f>
        <v>W</v>
      </c>
      <c r="C40" s="29">
        <v>0.60555555555555551</v>
      </c>
      <c r="D40" s="41">
        <v>1940</v>
      </c>
      <c r="E40" s="44">
        <f t="shared" si="4"/>
        <v>0</v>
      </c>
      <c r="F40" s="45">
        <f t="shared" si="5"/>
        <v>1940</v>
      </c>
      <c r="G40" s="45">
        <f t="shared" si="2"/>
        <v>35</v>
      </c>
      <c r="H40" s="45">
        <f>IF(G40="","",G40+COUNTIFS($G$4:$G$83,$G40,$C$4:$C$83,"&lt;"&amp;$C40)+COUNTIFS($G$3:$G39,$G40,$C$3:$C39,$C40))</f>
        <v>35</v>
      </c>
      <c r="I40" s="21"/>
      <c r="J40" s="21" t="str">
        <f>VLOOKUP($A40,Reformat!$A:$K,11,FALSE)</f>
        <v>Lauren Jackson, Andrea Jackson</v>
      </c>
      <c r="K40" s="38"/>
    </row>
    <row r="41" spans="1:11" x14ac:dyDescent="0.25">
      <c r="A41" s="18">
        <f t="shared" si="3"/>
        <v>38</v>
      </c>
      <c r="B41" s="21" t="str">
        <f>VLOOKUP(A41,Reformat!A:K,3,FALSE)</f>
        <v>X,N</v>
      </c>
      <c r="C41" s="29">
        <v>0.6640625</v>
      </c>
      <c r="D41" s="41">
        <v>2020</v>
      </c>
      <c r="E41" s="44">
        <f t="shared" si="4"/>
        <v>0</v>
      </c>
      <c r="F41" s="45">
        <f t="shared" si="5"/>
        <v>2020</v>
      </c>
      <c r="G41" s="45">
        <f t="shared" si="2"/>
        <v>33</v>
      </c>
      <c r="H41" s="45">
        <f>IF(G41="","",G41+COUNTIFS($G$4:$G$83,$G41,$C$4:$C$83,"&lt;"&amp;$C41)+COUNTIFS($G$3:$G40,$G41,$C$3:$C40,$C41))</f>
        <v>33</v>
      </c>
      <c r="I41" s="21"/>
      <c r="J41" s="21" t="str">
        <f>VLOOKUP($A41,Reformat!$A:$K,11,FALSE)</f>
        <v>William Ramirez, John Lisle, Maddy Lisle</v>
      </c>
      <c r="K41" s="38"/>
    </row>
    <row r="42" spans="1:11" x14ac:dyDescent="0.25">
      <c r="A42" s="18">
        <f t="shared" si="3"/>
        <v>39</v>
      </c>
      <c r="B42" s="21" t="str">
        <f>VLOOKUP(A42,Reformat!A:K,3,FALSE)</f>
        <v>XV</v>
      </c>
      <c r="C42" s="29">
        <v>0.66505787037037034</v>
      </c>
      <c r="D42" s="41">
        <v>2040</v>
      </c>
      <c r="E42" s="44">
        <f t="shared" si="4"/>
        <v>0</v>
      </c>
      <c r="F42" s="45">
        <f t="shared" si="5"/>
        <v>2040</v>
      </c>
      <c r="G42" s="45">
        <f t="shared" si="2"/>
        <v>31</v>
      </c>
      <c r="H42" s="45">
        <f>IF(G42="","",G42+COUNTIFS($G$4:$G$83,$G42,$C$4:$C$83,"&lt;"&amp;$C42)+COUNTIFS($G$3:$G41,$G42,$C$3:$C41,$C42))</f>
        <v>31</v>
      </c>
      <c r="I42" s="21"/>
      <c r="J42" s="21" t="str">
        <f>VLOOKUP($A42,Reformat!$A:$K,11,FALSE)</f>
        <v>Jarmila McKenzie, David McKenzie</v>
      </c>
      <c r="K42" s="38"/>
    </row>
    <row r="43" spans="1:11" x14ac:dyDescent="0.25">
      <c r="A43" s="18">
        <f t="shared" si="3"/>
        <v>40</v>
      </c>
      <c r="B43" s="21" t="str">
        <f>VLOOKUP(A43,Reformat!A:K,3,FALSE)</f>
        <v>X</v>
      </c>
      <c r="C43" s="29">
        <v>0.61249999999999993</v>
      </c>
      <c r="D43" s="41">
        <v>1500</v>
      </c>
      <c r="E43" s="44">
        <f t="shared" si="4"/>
        <v>0</v>
      </c>
      <c r="F43" s="45">
        <f t="shared" si="5"/>
        <v>1500</v>
      </c>
      <c r="G43" s="45">
        <f t="shared" si="2"/>
        <v>49</v>
      </c>
      <c r="H43" s="45">
        <f>IF(G43="","",G43+COUNTIFS($G$4:$G$83,$G43,$C$4:$C$83,"&lt;"&amp;$C43)+COUNTIFS($G$3:$G42,$G43,$C$3:$C42,$C43))</f>
        <v>49</v>
      </c>
      <c r="I43" s="21"/>
      <c r="J43" s="21" t="str">
        <f>VLOOKUP($A43,Reformat!$A:$K,11,FALSE)</f>
        <v>Craig Locke, Stacey Bassett</v>
      </c>
      <c r="K43" s="38"/>
    </row>
    <row r="44" spans="1:11" x14ac:dyDescent="0.25">
      <c r="A44" s="18">
        <f t="shared" si="3"/>
        <v>41</v>
      </c>
      <c r="B44" s="21" t="str">
        <f>VLOOKUP(A44,Reformat!A:K,3,FALSE)</f>
        <v>WV</v>
      </c>
      <c r="C44" s="29">
        <v>0.66297453703703701</v>
      </c>
      <c r="D44" s="41">
        <v>2680</v>
      </c>
      <c r="E44" s="44">
        <f t="shared" si="4"/>
        <v>0</v>
      </c>
      <c r="F44" s="45">
        <f t="shared" si="5"/>
        <v>2680</v>
      </c>
      <c r="G44" s="45">
        <f t="shared" si="2"/>
        <v>16</v>
      </c>
      <c r="H44" s="45">
        <f>IF(G44="","",G44+COUNTIFS($G$4:$G$83,$G44,$C$4:$C$83,"&lt;"&amp;$C44)+COUNTIFS($G$3:$G43,$G44,$C$3:$C43,$C44))</f>
        <v>16</v>
      </c>
      <c r="I44" s="21"/>
      <c r="J44" s="21" t="str">
        <f>VLOOKUP($A44,Reformat!$A:$K,11,FALSE)</f>
        <v>Kerrilee Haines, Erica Naughtin</v>
      </c>
      <c r="K44" s="38"/>
    </row>
    <row r="45" spans="1:11" x14ac:dyDescent="0.25">
      <c r="A45" s="18">
        <f t="shared" si="3"/>
        <v>42</v>
      </c>
      <c r="B45" s="21" t="str">
        <f>VLOOKUP(A45,Reformat!A:K,3,FALSE)</f>
        <v>X</v>
      </c>
      <c r="C45" s="29">
        <v>0.66527777777777775</v>
      </c>
      <c r="D45" s="41">
        <v>4400</v>
      </c>
      <c r="E45" s="44">
        <f t="shared" si="4"/>
        <v>0</v>
      </c>
      <c r="F45" s="45">
        <f t="shared" si="5"/>
        <v>4400</v>
      </c>
      <c r="G45" s="45">
        <f t="shared" si="2"/>
        <v>2</v>
      </c>
      <c r="H45" s="45">
        <f>IF(G45="","",G45+COUNTIFS($G$4:$G$83,$G45,$C$4:$C$83,"&lt;"&amp;$C45)+COUNTIFS($G$3:$G44,$G45,$C$3:$C44,$C45))</f>
        <v>2</v>
      </c>
      <c r="I45" s="21"/>
      <c r="J45" s="21" t="str">
        <f>VLOOKUP($A45,Reformat!$A:$K,11,FALSE)</f>
        <v>James Robertson, Jayne Sales</v>
      </c>
      <c r="K45" s="38"/>
    </row>
    <row r="46" spans="1:11" x14ac:dyDescent="0.25">
      <c r="A46" s="18">
        <f t="shared" si="3"/>
        <v>43</v>
      </c>
      <c r="B46" s="21" t="str">
        <f>VLOOKUP(A46,Reformat!A:K,3,FALSE)</f>
        <v>W</v>
      </c>
      <c r="C46" s="29">
        <v>0.66018518518518521</v>
      </c>
      <c r="D46" s="41">
        <v>3120</v>
      </c>
      <c r="E46" s="44">
        <f t="shared" si="4"/>
        <v>0</v>
      </c>
      <c r="F46" s="45">
        <f t="shared" si="5"/>
        <v>3120</v>
      </c>
      <c r="G46" s="45">
        <f t="shared" si="2"/>
        <v>11</v>
      </c>
      <c r="H46" s="45">
        <f>IF(G46="","",G46+COUNTIFS($G$4:$G$83,$G46,$C$4:$C$83,"&lt;"&amp;$C46)+COUNTIFS($G$3:$G45,$G46,$C$3:$C45,$C46))</f>
        <v>11</v>
      </c>
      <c r="I46" s="21"/>
      <c r="J46" s="21" t="str">
        <f>VLOOKUP($A46,Reformat!$A:$K,11,FALSE)</f>
        <v>Katherine Turner, Tanya Blake</v>
      </c>
      <c r="K46" s="38"/>
    </row>
    <row r="47" spans="1:11" x14ac:dyDescent="0.25">
      <c r="A47" s="18">
        <f t="shared" si="3"/>
        <v>44</v>
      </c>
      <c r="B47" s="21" t="str">
        <f>VLOOKUP(A47,Reformat!A:K,3,FALSE)</f>
        <v>X</v>
      </c>
      <c r="C47" s="29">
        <v>0.65636574074074072</v>
      </c>
      <c r="D47" s="41">
        <v>1890</v>
      </c>
      <c r="E47" s="44">
        <f t="shared" si="4"/>
        <v>0</v>
      </c>
      <c r="F47" s="45">
        <f t="shared" si="5"/>
        <v>1890</v>
      </c>
      <c r="G47" s="45">
        <f t="shared" si="2"/>
        <v>36</v>
      </c>
      <c r="H47" s="45">
        <f>IF(G47="","",G47+COUNTIFS($G$4:$G$83,$G47,$C$4:$C$83,"&lt;"&amp;$C47)+COUNTIFS($G$3:$G46,$G47,$C$3:$C46,$C47))</f>
        <v>36</v>
      </c>
      <c r="I47" s="21"/>
      <c r="J47" s="21" t="str">
        <f>VLOOKUP($A47,Reformat!$A:$K,11,FALSE)</f>
        <v>Ronelle Richards, Gareth Drusko, Lachlan Richards, Ros Richards, Steve Richards</v>
      </c>
      <c r="K47" s="38"/>
    </row>
    <row r="48" spans="1:11" x14ac:dyDescent="0.25">
      <c r="A48" s="18">
        <f t="shared" si="3"/>
        <v>45</v>
      </c>
      <c r="B48" s="21" t="str">
        <f>VLOOKUP(A48,Reformat!A:K,3,FALSE)</f>
        <v>WV</v>
      </c>
      <c r="C48" s="29">
        <v>0.66261574074074081</v>
      </c>
      <c r="D48" s="41">
        <v>2290</v>
      </c>
      <c r="E48" s="44">
        <f t="shared" si="4"/>
        <v>0</v>
      </c>
      <c r="F48" s="45">
        <f t="shared" si="5"/>
        <v>2290</v>
      </c>
      <c r="G48" s="45">
        <f t="shared" si="2"/>
        <v>21</v>
      </c>
      <c r="H48" s="45">
        <f>IF(G48="","",G48+COUNTIFS($G$4:$G$83,$G48,$C$4:$C$83,"&lt;"&amp;$C48)+COUNTIFS($G$3:$G47,$G48,$C$3:$C47,$C48))</f>
        <v>21</v>
      </c>
      <c r="I48" s="21"/>
      <c r="J48" s="21" t="str">
        <f>VLOOKUP($A48,Reformat!$A:$K,11,FALSE)</f>
        <v>Ainslie Cummins, Claire Martin, Robynn Daley</v>
      </c>
      <c r="K48" s="38"/>
    </row>
    <row r="49" spans="1:11" x14ac:dyDescent="0.25">
      <c r="A49" s="18">
        <f t="shared" si="3"/>
        <v>46</v>
      </c>
      <c r="B49" s="21" t="str">
        <f>VLOOKUP(A49,Reformat!A:K,3,FALSE)</f>
        <v>WSV</v>
      </c>
      <c r="C49" s="29">
        <v>0.66012731481481479</v>
      </c>
      <c r="D49" s="41">
        <v>2240</v>
      </c>
      <c r="E49" s="44">
        <f t="shared" si="4"/>
        <v>0</v>
      </c>
      <c r="F49" s="45">
        <f t="shared" si="5"/>
        <v>2240</v>
      </c>
      <c r="G49" s="45">
        <f t="shared" si="2"/>
        <v>23</v>
      </c>
      <c r="H49" s="45">
        <f>IF(G49="","",G49+COUNTIFS($G$4:$G$83,$G49,$C$4:$C$83,"&lt;"&amp;$C49)+COUNTIFS($G$3:$G48,$G49,$C$3:$C48,$C49))</f>
        <v>23</v>
      </c>
      <c r="I49" s="21"/>
      <c r="J49" s="21" t="str">
        <f>VLOOKUP($A49,Reformat!$A:$K,11,FALSE)</f>
        <v>Linden Young, Lynda McMahon, Elna Estcourt</v>
      </c>
      <c r="K49" s="38"/>
    </row>
    <row r="50" spans="1:11" x14ac:dyDescent="0.25">
      <c r="A50" s="18">
        <f t="shared" si="3"/>
        <v>47</v>
      </c>
      <c r="B50" s="21" t="str">
        <f>VLOOKUP(A50,Reformat!A:K,3,FALSE)</f>
        <v>X</v>
      </c>
      <c r="C50" s="29"/>
      <c r="D50" s="41"/>
      <c r="E50" s="44" t="str">
        <f t="shared" si="4"/>
        <v/>
      </c>
      <c r="F50" s="45" t="str">
        <f t="shared" si="5"/>
        <v/>
      </c>
      <c r="G50" s="45" t="str">
        <f t="shared" si="2"/>
        <v/>
      </c>
      <c r="H50" s="45" t="str">
        <f>IF(G50="","",G50+COUNTIFS($G$4:$G$83,$G50,$C$4:$C$83,"&lt;"&amp;$C50)+COUNTIFS($G$3:$G49,$G50,$C$3:$C49,$C50))</f>
        <v/>
      </c>
      <c r="I50" s="21"/>
      <c r="J50" s="21" t="str">
        <f>VLOOKUP($A50,Reformat!$A:$K,11,FALSE)</f>
        <v>Edward Kus, Alice McAvoy</v>
      </c>
      <c r="K50" s="38"/>
    </row>
    <row r="51" spans="1:11" x14ac:dyDescent="0.25">
      <c r="A51" s="18">
        <f t="shared" si="3"/>
        <v>48</v>
      </c>
      <c r="B51" s="21" t="str">
        <f>VLOOKUP(A51,Reformat!A:K,3,FALSE)</f>
        <v>M</v>
      </c>
      <c r="C51" s="29">
        <v>0.625</v>
      </c>
      <c r="D51" s="41">
        <v>3190</v>
      </c>
      <c r="E51" s="44">
        <f t="shared" si="4"/>
        <v>0</v>
      </c>
      <c r="F51" s="45">
        <f t="shared" si="5"/>
        <v>3190</v>
      </c>
      <c r="G51" s="45">
        <f t="shared" si="2"/>
        <v>9</v>
      </c>
      <c r="H51" s="45">
        <f>IF(G51="","",G51+COUNTIFS($G$4:$G$83,$G51,$C$4:$C$83,"&lt;"&amp;$C51)+COUNTIFS($G$3:$G50,$G51,$C$3:$C50,$C51))</f>
        <v>9</v>
      </c>
      <c r="I51" s="21"/>
      <c r="J51" s="21" t="str">
        <f>VLOOKUP($A51,Reformat!$A:$K,11,FALSE)</f>
        <v>Geoff Heard, Joe Romo</v>
      </c>
      <c r="K51" s="38"/>
    </row>
    <row r="52" spans="1:11" x14ac:dyDescent="0.25">
      <c r="A52" s="18">
        <f t="shared" si="3"/>
        <v>49</v>
      </c>
      <c r="B52" s="21" t="str">
        <f>VLOOKUP(A52,Reformat!A:K,3,FALSE)</f>
        <v>MV</v>
      </c>
      <c r="C52" s="29">
        <v>0.65144675925925932</v>
      </c>
      <c r="D52" s="41">
        <v>2970</v>
      </c>
      <c r="E52" s="44">
        <f t="shared" si="4"/>
        <v>0</v>
      </c>
      <c r="F52" s="45">
        <f t="shared" si="5"/>
        <v>2970</v>
      </c>
      <c r="G52" s="45">
        <f t="shared" si="2"/>
        <v>12</v>
      </c>
      <c r="H52" s="45">
        <f>IF(G52="","",G52+COUNTIFS($G$4:$G$83,$G52,$C$4:$C$83,"&lt;"&amp;$C52)+COUNTIFS($G$3:$G51,$G52,$C$3:$C51,$C52))</f>
        <v>12</v>
      </c>
      <c r="I52" s="21"/>
      <c r="J52" s="21" t="str">
        <f>VLOOKUP($A52,Reformat!$A:$K,11,FALSE)</f>
        <v>Phil Giddings, Andrew Hunter</v>
      </c>
      <c r="K52" s="38"/>
    </row>
    <row r="53" spans="1:11" x14ac:dyDescent="0.25">
      <c r="A53" s="18">
        <f t="shared" si="3"/>
        <v>50</v>
      </c>
      <c r="B53" s="21" t="str">
        <f>VLOOKUP(A53,Reformat!A:K,3,FALSE)</f>
        <v>WV</v>
      </c>
      <c r="C53" s="29">
        <v>0.65983796296296293</v>
      </c>
      <c r="D53" s="41">
        <v>1740</v>
      </c>
      <c r="E53" s="44">
        <f t="shared" si="4"/>
        <v>0</v>
      </c>
      <c r="F53" s="45">
        <f t="shared" si="5"/>
        <v>1740</v>
      </c>
      <c r="G53" s="45">
        <f t="shared" si="2"/>
        <v>40</v>
      </c>
      <c r="H53" s="45">
        <f>IF(G53="","",G53+COUNTIFS($G$4:$G$83,$G53,$C$4:$C$83,"&lt;"&amp;$C53)+COUNTIFS($G$3:$G52,$G53,$C$3:$C52,$C53))</f>
        <v>41</v>
      </c>
      <c r="I53" s="21"/>
      <c r="J53" s="21" t="str">
        <f>VLOOKUP($A53,Reformat!$A:$K,11,FALSE)</f>
        <v>Monica Raphael, Sue Robinson</v>
      </c>
      <c r="K53" s="38"/>
    </row>
    <row r="54" spans="1:11" x14ac:dyDescent="0.25">
      <c r="A54" s="18">
        <f t="shared" si="3"/>
        <v>51</v>
      </c>
      <c r="B54" s="21" t="str">
        <f>VLOOKUP(A54,Reformat!A:K,3,FALSE)</f>
        <v>X</v>
      </c>
      <c r="C54" s="29"/>
      <c r="D54" s="41"/>
      <c r="E54" s="44" t="str">
        <f t="shared" si="4"/>
        <v/>
      </c>
      <c r="F54" s="45" t="str">
        <f t="shared" si="5"/>
        <v/>
      </c>
      <c r="G54" s="45" t="str">
        <f t="shared" si="2"/>
        <v/>
      </c>
      <c r="H54" s="45" t="str">
        <f>IF(G54="","",G54+COUNTIFS($G$4:$G$83,$G54,$C$4:$C$83,"&lt;"&amp;$C54)+COUNTIFS($G$3:$G53,$G54,$C$3:$C53,$C54))</f>
        <v/>
      </c>
      <c r="I54" s="21"/>
      <c r="J54" s="21" t="str">
        <f>VLOOKUP($A54,Reformat!$A:$K,11,FALSE)</f>
        <v>James Farnell, Hannah Mcinnes, Lucie James, Jake Kahane</v>
      </c>
      <c r="K54" s="38"/>
    </row>
    <row r="55" spans="1:11" x14ac:dyDescent="0.25">
      <c r="A55" s="18">
        <f t="shared" si="3"/>
        <v>52</v>
      </c>
      <c r="B55" s="21" t="str">
        <f>VLOOKUP(A55,Reformat!A:K,3,FALSE)</f>
        <v>WSV</v>
      </c>
      <c r="C55" s="29">
        <v>0.64444444444444449</v>
      </c>
      <c r="D55" s="41">
        <v>1860</v>
      </c>
      <c r="E55" s="44">
        <f t="shared" si="4"/>
        <v>0</v>
      </c>
      <c r="F55" s="45">
        <f t="shared" si="5"/>
        <v>1860</v>
      </c>
      <c r="G55" s="45">
        <f t="shared" si="2"/>
        <v>37</v>
      </c>
      <c r="H55" s="45">
        <f>IF(G55="","",G55+COUNTIFS($G$4:$G$83,$G55,$C$4:$C$83,"&lt;"&amp;$C55)+COUNTIFS($G$3:$G54,$G55,$C$3:$C54,$C55))</f>
        <v>38</v>
      </c>
      <c r="I55" s="21"/>
      <c r="J55" s="21" t="str">
        <f>VLOOKUP($A55,Reformat!$A:$K,11,FALSE)</f>
        <v>Julie Le Guen, Robyn James</v>
      </c>
      <c r="K55" s="38"/>
    </row>
    <row r="56" spans="1:11" x14ac:dyDescent="0.25">
      <c r="A56" s="18">
        <f t="shared" si="3"/>
        <v>53</v>
      </c>
      <c r="B56" s="21" t="str">
        <f>VLOOKUP(A56,Reformat!A:K,3,FALSE)</f>
        <v>X,F</v>
      </c>
      <c r="C56" s="29">
        <v>0.56319444444444444</v>
      </c>
      <c r="D56" s="41">
        <v>520</v>
      </c>
      <c r="E56" s="44">
        <f t="shared" si="4"/>
        <v>0</v>
      </c>
      <c r="F56" s="45">
        <f t="shared" si="5"/>
        <v>520</v>
      </c>
      <c r="G56" s="45">
        <f t="shared" si="2"/>
        <v>58</v>
      </c>
      <c r="H56" s="45">
        <f>IF(G56="","",G56+COUNTIFS($G$4:$G$83,$G56,$C$4:$C$83,"&lt;"&amp;$C56)+COUNTIFS($G$3:$G55,$G56,$C$3:$C55,$C56))</f>
        <v>59</v>
      </c>
      <c r="I56" s="21"/>
      <c r="J56" s="21" t="str">
        <f>VLOOKUP($A56,Reformat!$A:$K,11,FALSE)</f>
        <v>Kate Gavens, Tom Lothian, Sam Lothian, Emma Lothian</v>
      </c>
      <c r="K56" s="38"/>
    </row>
    <row r="57" spans="1:11" x14ac:dyDescent="0.25">
      <c r="A57" s="18">
        <f t="shared" si="3"/>
        <v>54</v>
      </c>
      <c r="B57" s="21" t="str">
        <f>VLOOKUP(A57,Reformat!A:K,3,FALSE)</f>
        <v>X</v>
      </c>
      <c r="C57" s="29">
        <v>0.66537037037037039</v>
      </c>
      <c r="D57" s="41">
        <v>2550</v>
      </c>
      <c r="E57" s="44">
        <f t="shared" si="4"/>
        <v>0</v>
      </c>
      <c r="F57" s="45">
        <f t="shared" si="5"/>
        <v>2550</v>
      </c>
      <c r="G57" s="45">
        <f t="shared" si="2"/>
        <v>18</v>
      </c>
      <c r="H57" s="45">
        <f>IF(G57="","",G57+COUNTIFS($G$4:$G$83,$G57,$C$4:$C$83,"&lt;"&amp;$C57)+COUNTIFS($G$3:$G56,$G57,$C$3:$C56,$C57))</f>
        <v>19</v>
      </c>
      <c r="I57" s="21"/>
      <c r="J57" s="21" t="str">
        <f>VLOOKUP($A57,Reformat!$A:$K,11,FALSE)</f>
        <v>Rachael Noble, Tom Gibson</v>
      </c>
      <c r="K57" s="38"/>
    </row>
    <row r="58" spans="1:11" x14ac:dyDescent="0.25">
      <c r="A58" s="18">
        <f t="shared" si="3"/>
        <v>55</v>
      </c>
      <c r="B58" s="21" t="str">
        <f>VLOOKUP(A58,Reformat!A:K,3,FALSE)</f>
        <v>XV</v>
      </c>
      <c r="C58" s="29">
        <v>0.65694444444444444</v>
      </c>
      <c r="D58" s="41">
        <v>2910</v>
      </c>
      <c r="E58" s="44">
        <f t="shared" si="4"/>
        <v>0</v>
      </c>
      <c r="F58" s="45">
        <f t="shared" si="5"/>
        <v>2910</v>
      </c>
      <c r="G58" s="45">
        <f t="shared" si="2"/>
        <v>13</v>
      </c>
      <c r="H58" s="45">
        <f>IF(G58="","",G58+COUNTIFS($G$4:$G$83,$G58,$C$4:$C$83,"&lt;"&amp;$C58)+COUNTIFS($G$3:$G57,$G58,$C$3:$C57,$C58))</f>
        <v>13</v>
      </c>
      <c r="I58" s="21"/>
      <c r="J58" s="21" t="str">
        <f>VLOOKUP($A58,Reformat!$A:$K,11,FALSE)</f>
        <v>Andrew Johnston, Stuart Capel, Martine Barrot</v>
      </c>
      <c r="K58" s="38"/>
    </row>
    <row r="59" spans="1:11" x14ac:dyDescent="0.25">
      <c r="A59" s="18">
        <f t="shared" si="3"/>
        <v>56</v>
      </c>
      <c r="B59" s="21" t="str">
        <f>VLOOKUP(A59,Reformat!A:K,3,FALSE)</f>
        <v>X</v>
      </c>
      <c r="C59" s="29"/>
      <c r="D59" s="41"/>
      <c r="E59" s="44" t="str">
        <f t="shared" si="4"/>
        <v/>
      </c>
      <c r="F59" s="45" t="str">
        <f t="shared" si="5"/>
        <v/>
      </c>
      <c r="G59" s="45" t="str">
        <f t="shared" si="2"/>
        <v/>
      </c>
      <c r="H59" s="45" t="str">
        <f>IF(G59="","",G59+COUNTIFS($G$4:$G$83,$G59,$C$4:$C$83,"&lt;"&amp;$C59)+COUNTIFS($G$3:$G58,$G59,$C$3:$C58,$C59))</f>
        <v/>
      </c>
      <c r="I59" s="21"/>
      <c r="J59" s="21" t="str">
        <f>VLOOKUP($A59,Reformat!$A:$K,11,FALSE)</f>
        <v>Huw Pohlner, Cat Stephens</v>
      </c>
      <c r="K59" s="38"/>
    </row>
    <row r="60" spans="1:11" x14ac:dyDescent="0.25">
      <c r="A60" s="18">
        <f t="shared" si="3"/>
        <v>57</v>
      </c>
      <c r="B60" s="21" t="str">
        <f>VLOOKUP(A60,Reformat!A:K,3,FALSE)</f>
        <v>X,F</v>
      </c>
      <c r="C60" s="29">
        <v>0.56388888888888888</v>
      </c>
      <c r="D60" s="41">
        <v>760</v>
      </c>
      <c r="E60" s="44">
        <f t="shared" si="4"/>
        <v>0</v>
      </c>
      <c r="F60" s="45">
        <f t="shared" si="5"/>
        <v>760</v>
      </c>
      <c r="G60" s="45">
        <f t="shared" si="2"/>
        <v>56</v>
      </c>
      <c r="H60" s="45">
        <f>IF(G60="","",G60+COUNTIFS($G$4:$G$83,$G60,$C$4:$C$83,"&lt;"&amp;$C60)+COUNTIFS($G$3:$G59,$G60,$C$3:$C59,$C60))</f>
        <v>56</v>
      </c>
      <c r="I60" s="21"/>
      <c r="J60" s="21" t="str">
        <f>VLOOKUP($A60,Reformat!$A:$K,11,FALSE)</f>
        <v>Peter Iser, John Iser, Aurelia Iser</v>
      </c>
      <c r="K60" s="38"/>
    </row>
    <row r="61" spans="1:11" x14ac:dyDescent="0.25">
      <c r="A61" s="18">
        <f t="shared" si="3"/>
        <v>58</v>
      </c>
      <c r="B61" s="21" t="str">
        <f>VLOOKUP(A61,Reformat!A:K,3,FALSE)</f>
        <v>X,F,N</v>
      </c>
      <c r="C61" s="29">
        <v>0.65810185185185188</v>
      </c>
      <c r="D61" s="41">
        <v>1700</v>
      </c>
      <c r="E61" s="44">
        <f t="shared" si="4"/>
        <v>0</v>
      </c>
      <c r="F61" s="45">
        <f t="shared" si="5"/>
        <v>1700</v>
      </c>
      <c r="G61" s="45">
        <f t="shared" si="2"/>
        <v>43</v>
      </c>
      <c r="H61" s="45">
        <f>IF(G61="","",G61+COUNTIFS($G$4:$G$83,$G61,$C$4:$C$83,"&lt;"&amp;$C61)+COUNTIFS($G$3:$G60,$G61,$C$3:$C60,$C61))</f>
        <v>44</v>
      </c>
      <c r="I61" s="21"/>
      <c r="J61" s="21" t="str">
        <f>VLOOKUP($A61,Reformat!$A:$K,11,FALSE)</f>
        <v>Ian Fieldhouse, Ruby Fieldhouse, Finn Fieldhouse</v>
      </c>
      <c r="K61" s="38"/>
    </row>
    <row r="62" spans="1:11" x14ac:dyDescent="0.25">
      <c r="A62" s="18">
        <f t="shared" si="3"/>
        <v>59</v>
      </c>
      <c r="B62" s="21" t="str">
        <f>VLOOKUP(A62,Reformat!A:K,3,FALSE)</f>
        <v>WV</v>
      </c>
      <c r="C62" s="29">
        <v>0.65127314814814818</v>
      </c>
      <c r="D62" s="41">
        <v>3510</v>
      </c>
      <c r="E62" s="44">
        <f t="shared" si="4"/>
        <v>0</v>
      </c>
      <c r="F62" s="45">
        <f t="shared" si="5"/>
        <v>3510</v>
      </c>
      <c r="G62" s="45">
        <f t="shared" si="2"/>
        <v>7</v>
      </c>
      <c r="H62" s="45">
        <f>IF(G62="","",G62+COUNTIFS($G$4:$G$83,$G62,$C$4:$C$83,"&lt;"&amp;$C62)+COUNTIFS($G$3:$G61,$G62,$C$3:$C61,$C62))</f>
        <v>7</v>
      </c>
      <c r="I62" s="21"/>
      <c r="J62" s="21" t="str">
        <f>VLOOKUP($A62,Reformat!$A:$K,11,FALSE)</f>
        <v>Maria Main, Jo Torr</v>
      </c>
      <c r="K62" s="38"/>
    </row>
    <row r="63" spans="1:11" x14ac:dyDescent="0.25">
      <c r="A63" s="18">
        <f t="shared" si="3"/>
        <v>60</v>
      </c>
      <c r="B63" s="21" t="str">
        <f>VLOOKUP(A63,Reformat!A:K,3,FALSE)</f>
        <v>M</v>
      </c>
      <c r="C63" s="29">
        <v>0.66423611111111114</v>
      </c>
      <c r="D63" s="41">
        <v>3190</v>
      </c>
      <c r="E63" s="44">
        <f t="shared" si="4"/>
        <v>0</v>
      </c>
      <c r="F63" s="45">
        <f t="shared" si="5"/>
        <v>3190</v>
      </c>
      <c r="G63" s="45">
        <f t="shared" si="2"/>
        <v>9</v>
      </c>
      <c r="H63" s="45">
        <f>IF(G63="","",G63+COUNTIFS($G$4:$G$83,$G63,$C$4:$C$83,"&lt;"&amp;$C63)+COUNTIFS($G$3:$G62,$G63,$C$3:$C62,$C63))</f>
        <v>10</v>
      </c>
      <c r="I63" s="21"/>
      <c r="J63" s="21" t="str">
        <f>VLOOKUP($A63,Reformat!$A:$K,11,FALSE)</f>
        <v>James Rogers, Charles Mayfield</v>
      </c>
      <c r="K63" s="38"/>
    </row>
    <row r="64" spans="1:11" x14ac:dyDescent="0.25">
      <c r="A64" s="18">
        <f t="shared" si="3"/>
        <v>61</v>
      </c>
      <c r="B64" s="21" t="str">
        <f>VLOOKUP(A64,Reformat!A:K,3,FALSE)</f>
        <v>W,N</v>
      </c>
      <c r="C64" s="29">
        <v>0.66203703703703709</v>
      </c>
      <c r="D64" s="41">
        <v>2240</v>
      </c>
      <c r="E64" s="44">
        <f t="shared" si="4"/>
        <v>0</v>
      </c>
      <c r="F64" s="45">
        <f t="shared" si="5"/>
        <v>2240</v>
      </c>
      <c r="G64" s="45">
        <f t="shared" si="2"/>
        <v>23</v>
      </c>
      <c r="H64" s="45">
        <f>IF(G64="","",G64+COUNTIFS($G$4:$G$83,$G64,$C$4:$C$83,"&lt;"&amp;$C64)+COUNTIFS($G$3:$G63,$G64,$C$3:$C63,$C64))</f>
        <v>24</v>
      </c>
      <c r="I64" s="21"/>
      <c r="J64" s="21" t="str">
        <f>VLOOKUP($A64,Reformat!$A:$K,11,FALSE)</f>
        <v>Zoe Fleming, Denise Hulonce</v>
      </c>
      <c r="K64" s="38"/>
    </row>
    <row r="65" spans="1:11" x14ac:dyDescent="0.25">
      <c r="A65" s="18">
        <f t="shared" si="3"/>
        <v>62</v>
      </c>
      <c r="B65" s="21" t="str">
        <f>VLOOKUP(A65,Reformat!A:K,3,FALSE)</f>
        <v>XV,N</v>
      </c>
      <c r="C65" s="29">
        <v>0.66756944444444455</v>
      </c>
      <c r="D65" s="41">
        <v>3440</v>
      </c>
      <c r="E65" s="44">
        <f t="shared" si="4"/>
        <v>-40</v>
      </c>
      <c r="F65" s="45">
        <f t="shared" si="5"/>
        <v>3400</v>
      </c>
      <c r="G65" s="45">
        <f t="shared" si="2"/>
        <v>8</v>
      </c>
      <c r="H65" s="45">
        <f>IF(G65="","",G65+COUNTIFS($G$4:$G$83,$G65,$C$4:$C$83,"&lt;"&amp;$C65)+COUNTIFS($G$3:$G64,$G65,$C$3:$C64,$C65))</f>
        <v>8</v>
      </c>
      <c r="I65" s="21"/>
      <c r="J65" s="21" t="str">
        <f>VLOOKUP($A65,Reformat!$A:$K,11,FALSE)</f>
        <v>Steve Trone, Ela Melnychuk</v>
      </c>
      <c r="K65" s="38"/>
    </row>
    <row r="66" spans="1:11" x14ac:dyDescent="0.25">
      <c r="A66" s="18">
        <f t="shared" si="3"/>
        <v>63</v>
      </c>
      <c r="B66" s="21" t="str">
        <f>VLOOKUP(A66,Reformat!A:K,3,FALSE)</f>
        <v>X,N</v>
      </c>
      <c r="C66" s="29">
        <v>0.63402777777777775</v>
      </c>
      <c r="D66" s="41">
        <v>1640</v>
      </c>
      <c r="E66" s="44">
        <f t="shared" si="4"/>
        <v>0</v>
      </c>
      <c r="F66" s="45">
        <f t="shared" si="5"/>
        <v>1640</v>
      </c>
      <c r="G66" s="45">
        <f t="shared" si="2"/>
        <v>45</v>
      </c>
      <c r="H66" s="45">
        <f>IF(G66="","",G66+COUNTIFS($G$4:$G$83,$G66,$C$4:$C$83,"&lt;"&amp;$C66)+COUNTIFS($G$3:$G65,$G66,$C$3:$C65,$C66))</f>
        <v>45</v>
      </c>
      <c r="I66" s="21"/>
      <c r="J66" s="21" t="str">
        <f>VLOOKUP($A66,Reformat!$A:$K,11,FALSE)</f>
        <v>Grace O'Hara, Scott Conway</v>
      </c>
      <c r="K66" s="38"/>
    </row>
    <row r="67" spans="1:11" x14ac:dyDescent="0.25">
      <c r="A67" s="18">
        <f t="shared" si="3"/>
        <v>64</v>
      </c>
      <c r="B67" s="21" t="str">
        <f>VLOOKUP(A67,Reformat!A:K,3,FALSE)</f>
        <v>X,F</v>
      </c>
      <c r="C67" s="29">
        <v>0.56874999999999998</v>
      </c>
      <c r="D67" s="41">
        <v>620</v>
      </c>
      <c r="E67" s="44">
        <f t="shared" si="4"/>
        <v>0</v>
      </c>
      <c r="F67" s="45">
        <f t="shared" si="5"/>
        <v>620</v>
      </c>
      <c r="G67" s="45">
        <f t="shared" si="2"/>
        <v>57</v>
      </c>
      <c r="H67" s="45">
        <f>IF(G67="","",G67+COUNTIFS($G$4:$G$83,$G67,$C$4:$C$83,"&lt;"&amp;$C67)+COUNTIFS($G$3:$G66,$G67,$C$3:$C66,$C67))</f>
        <v>57</v>
      </c>
      <c r="I67" s="21"/>
      <c r="J67" s="21" t="str">
        <f>VLOOKUP($A67,Reformat!$A:$K,11,FALSE)</f>
        <v>Katrina Kenah, Aaron Kenah, Finn Kenah, Ivy Kenah</v>
      </c>
      <c r="K67" s="38"/>
    </row>
    <row r="68" spans="1:11" x14ac:dyDescent="0.25">
      <c r="A68" s="18">
        <f t="shared" si="3"/>
        <v>65</v>
      </c>
      <c r="B68" s="21" t="e">
        <f>VLOOKUP(A68,Reformat!A:K,3,FALSE)</f>
        <v>#N/A</v>
      </c>
      <c r="C68" s="29"/>
      <c r="D68" s="41"/>
      <c r="E68" s="44" t="str">
        <f t="shared" ref="E68:E83" si="6">IF(ISBLANK(C68),"",IF(C68&gt;LateTime,-D68,IF(C68&gt;FinishTime,ROUNDUP((C68-FinishTime)*60*24,0)*PenaltiesPerMin*-1,0)))</f>
        <v/>
      </c>
      <c r="F68" s="45" t="str">
        <f t="shared" si="5"/>
        <v/>
      </c>
      <c r="G68" s="45" t="str">
        <f t="shared" ref="G68:G83" si="7">IF(ISBLANK(C68),"",RANK(F68,$F$4:$F$83))</f>
        <v/>
      </c>
      <c r="H68" s="45" t="str">
        <f>IF(G68="","",G68+COUNTIFS($G$4:$G$83,$G68,$C$4:$C$83,"&lt;"&amp;$C68)+COUNTIFS($G$3:$G67,$G68,$C$3:$C67,$C68))</f>
        <v/>
      </c>
      <c r="I68" s="21"/>
      <c r="J68" s="21" t="e">
        <f>VLOOKUP($A68,Reformat!$A:$K,11,FALSE)</f>
        <v>#N/A</v>
      </c>
      <c r="K68" s="38"/>
    </row>
    <row r="69" spans="1:11" x14ac:dyDescent="0.25">
      <c r="A69" s="18">
        <f t="shared" si="3"/>
        <v>66</v>
      </c>
      <c r="B69" s="21" t="str">
        <f>VLOOKUP(A69,Reformat!A:K,3,FALSE)</f>
        <v>XV</v>
      </c>
      <c r="C69" s="29">
        <v>0.66915509259259265</v>
      </c>
      <c r="D69" s="41">
        <v>4190</v>
      </c>
      <c r="E69" s="44">
        <f t="shared" si="6"/>
        <v>-80</v>
      </c>
      <c r="F69" s="45">
        <f t="shared" si="5"/>
        <v>4110</v>
      </c>
      <c r="G69" s="45">
        <f t="shared" si="7"/>
        <v>4</v>
      </c>
      <c r="H69" s="45">
        <f>IF(G69="","",G69+COUNTIFS($G$4:$G$83,$G69,$C$4:$C$83,"&lt;"&amp;$C69)+COUNTIFS($G$3:$G68,$G69,$C$3:$C68,$C69))</f>
        <v>4</v>
      </c>
      <c r="I69" s="21"/>
      <c r="J69" s="21" t="str">
        <f>VLOOKUP($A69,Reformat!$A:$K,11,FALSE)</f>
        <v>Jon Sutcliffe, Thorlene Egerton</v>
      </c>
      <c r="K69" s="38"/>
    </row>
    <row r="70" spans="1:11" x14ac:dyDescent="0.25">
      <c r="A70" s="18">
        <f t="shared" ref="A70:A83" si="8">A69+1</f>
        <v>67</v>
      </c>
      <c r="B70" s="21" t="str">
        <f>VLOOKUP($A70,Reformat!$A:$K,3,FALSE)</f>
        <v>XSV</v>
      </c>
      <c r="C70" s="29">
        <v>0.59236111111111112</v>
      </c>
      <c r="D70" s="41">
        <v>1770</v>
      </c>
      <c r="E70" s="44">
        <f t="shared" si="6"/>
        <v>0</v>
      </c>
      <c r="F70" s="45">
        <f t="shared" si="5"/>
        <v>1770</v>
      </c>
      <c r="G70" s="45">
        <f t="shared" si="7"/>
        <v>39</v>
      </c>
      <c r="H70" s="45">
        <f>IF(G70="","",G70+COUNTIFS($G$4:$G$83,$G70,$C$4:$C$83,"&lt;"&amp;$C70)+COUNTIFS($G$3:$G69,$G70,$C$3:$C69,$C70))</f>
        <v>39</v>
      </c>
      <c r="I70" s="21"/>
      <c r="J70" s="21" t="str">
        <f>VLOOKUP($A70,Reformat!$A:$K,11,FALSE)</f>
        <v>Peter Noble, Heather Noble</v>
      </c>
      <c r="K70" s="38"/>
    </row>
    <row r="71" spans="1:11" x14ac:dyDescent="0.25">
      <c r="A71" s="18">
        <f t="shared" si="8"/>
        <v>68</v>
      </c>
      <c r="B71" s="21" t="str">
        <f>VLOOKUP(A71,Reformat!A:K,3,FALSE)</f>
        <v>MV</v>
      </c>
      <c r="C71" s="29">
        <v>0.62222222222222223</v>
      </c>
      <c r="D71" s="41">
        <v>1860</v>
      </c>
      <c r="E71" s="44">
        <f t="shared" si="6"/>
        <v>0</v>
      </c>
      <c r="F71" s="45">
        <f t="shared" si="5"/>
        <v>1860</v>
      </c>
      <c r="G71" s="45">
        <f t="shared" si="7"/>
        <v>37</v>
      </c>
      <c r="H71" s="45">
        <f>IF(G71="","",G71+COUNTIFS($G$4:$G$83,$G71,$C$4:$C$83,"&lt;"&amp;$C71)+COUNTIFS($G$3:$G70,$G71,$C$3:$C70,$C71))</f>
        <v>37</v>
      </c>
      <c r="I71" s="21"/>
      <c r="J71" s="21" t="str">
        <f>VLOOKUP($A71,Reformat!$A:$K,11,FALSE)</f>
        <v>Andrew Baker, Matthew Gisborne</v>
      </c>
      <c r="K71" s="38"/>
    </row>
    <row r="72" spans="1:11" x14ac:dyDescent="0.25">
      <c r="A72" s="18">
        <f t="shared" si="8"/>
        <v>69</v>
      </c>
      <c r="B72" s="21" t="e">
        <f>VLOOKUP(A72,Reformat!A:K,3,FALSE)</f>
        <v>#N/A</v>
      </c>
      <c r="C72" s="29"/>
      <c r="D72" s="41"/>
      <c r="E72" s="44" t="str">
        <f t="shared" si="6"/>
        <v/>
      </c>
      <c r="F72" s="45" t="str">
        <f t="shared" si="5"/>
        <v/>
      </c>
      <c r="G72" s="45" t="str">
        <f t="shared" si="7"/>
        <v/>
      </c>
      <c r="H72" s="45" t="str">
        <f>IF(G72="","",G72+COUNTIFS($G$4:$G$83,$G72,$C$4:$C$83,"&lt;"&amp;$C72)+COUNTIFS($G$3:$G71,$G72,$C$3:$C71,$C72))</f>
        <v/>
      </c>
      <c r="I72" s="21"/>
      <c r="J72" s="21" t="e">
        <f>VLOOKUP($A72,Reformat!$A:$K,11,FALSE)</f>
        <v>#N/A</v>
      </c>
      <c r="K72" s="38"/>
    </row>
    <row r="73" spans="1:11" x14ac:dyDescent="0.25">
      <c r="A73" s="18">
        <f t="shared" si="8"/>
        <v>70</v>
      </c>
      <c r="B73" s="21" t="e">
        <f>VLOOKUP(A73,Reformat!A:K,3,FALSE)</f>
        <v>#N/A</v>
      </c>
      <c r="C73" s="29"/>
      <c r="D73" s="41"/>
      <c r="E73" s="44" t="str">
        <f t="shared" si="6"/>
        <v/>
      </c>
      <c r="F73" s="45" t="str">
        <f t="shared" si="5"/>
        <v/>
      </c>
      <c r="G73" s="45" t="str">
        <f t="shared" si="7"/>
        <v/>
      </c>
      <c r="H73" s="45" t="str">
        <f>IF(G73="","",G73+COUNTIFS($G$4:$G$83,$G73,$C$4:$C$83,"&lt;"&amp;$C73)+COUNTIFS($G$3:$G72,$G73,$C$3:$C72,$C73))</f>
        <v/>
      </c>
      <c r="I73" s="21"/>
      <c r="J73" s="21" t="e">
        <f>VLOOKUP($A73,Reformat!$A:$K,11,FALSE)</f>
        <v>#N/A</v>
      </c>
      <c r="K73" s="38"/>
    </row>
    <row r="74" spans="1:11" x14ac:dyDescent="0.25">
      <c r="A74" s="18">
        <f t="shared" si="8"/>
        <v>71</v>
      </c>
      <c r="B74" s="21" t="e">
        <f>VLOOKUP(A74,Reformat!A:K,3,FALSE)</f>
        <v>#N/A</v>
      </c>
      <c r="C74" s="29"/>
      <c r="D74" s="41"/>
      <c r="E74" s="44" t="str">
        <f t="shared" si="6"/>
        <v/>
      </c>
      <c r="F74" s="45" t="str">
        <f t="shared" si="5"/>
        <v/>
      </c>
      <c r="G74" s="45" t="str">
        <f t="shared" si="7"/>
        <v/>
      </c>
      <c r="H74" s="45" t="str">
        <f>IF(G74="","",G74+COUNTIFS($G$4:$G$83,$G74,$C$4:$C$83,"&lt;"&amp;$C74)+COUNTIFS($G$3:$G73,$G74,$C$3:$C73,$C74))</f>
        <v/>
      </c>
      <c r="I74" s="21"/>
      <c r="J74" s="21" t="e">
        <f>VLOOKUP($A74,Reformat!$A:$K,11,FALSE)</f>
        <v>#N/A</v>
      </c>
      <c r="K74" s="38"/>
    </row>
    <row r="75" spans="1:11" x14ac:dyDescent="0.25">
      <c r="A75" s="18">
        <f t="shared" si="8"/>
        <v>72</v>
      </c>
      <c r="B75" s="21" t="e">
        <f>VLOOKUP(A75,Reformat!A:K,3,FALSE)</f>
        <v>#N/A</v>
      </c>
      <c r="C75" s="29"/>
      <c r="D75" s="41"/>
      <c r="E75" s="44" t="str">
        <f t="shared" si="6"/>
        <v/>
      </c>
      <c r="F75" s="45" t="str">
        <f t="shared" si="5"/>
        <v/>
      </c>
      <c r="G75" s="45" t="str">
        <f t="shared" si="7"/>
        <v/>
      </c>
      <c r="H75" s="45" t="str">
        <f>IF(G75="","",G75+COUNTIFS($G$4:$G$83,$G75,$C$4:$C$83,"&lt;"&amp;$C75)+COUNTIFS($G$3:$G74,$G75,$C$3:$C74,$C75))</f>
        <v/>
      </c>
      <c r="I75" s="21"/>
      <c r="J75" s="21" t="e">
        <f>VLOOKUP($A75,Reformat!$A:$K,11,FALSE)</f>
        <v>#N/A</v>
      </c>
      <c r="K75" s="38"/>
    </row>
    <row r="76" spans="1:11" x14ac:dyDescent="0.25">
      <c r="A76" s="18">
        <f t="shared" si="8"/>
        <v>73</v>
      </c>
      <c r="B76" s="21" t="e">
        <f>VLOOKUP(A76,Reformat!A:K,3,FALSE)</f>
        <v>#N/A</v>
      </c>
      <c r="C76" s="29"/>
      <c r="D76" s="41"/>
      <c r="E76" s="44" t="str">
        <f t="shared" si="6"/>
        <v/>
      </c>
      <c r="F76" s="45" t="str">
        <f t="shared" si="5"/>
        <v/>
      </c>
      <c r="G76" s="45" t="str">
        <f t="shared" si="7"/>
        <v/>
      </c>
      <c r="H76" s="45" t="str">
        <f>IF(G76="","",G76+COUNTIFS($G$4:$G$83,$G76,$C$4:$C$83,"&lt;"&amp;$C76)+COUNTIFS($G$3:$G75,$G76,$C$3:$C75,$C76))</f>
        <v/>
      </c>
      <c r="I76" s="21"/>
      <c r="J76" s="21" t="e">
        <f>VLOOKUP($A76,Reformat!$A:$K,11,FALSE)</f>
        <v>#N/A</v>
      </c>
      <c r="K76" s="38"/>
    </row>
    <row r="77" spans="1:11" x14ac:dyDescent="0.25">
      <c r="A77" s="18">
        <f t="shared" si="8"/>
        <v>74</v>
      </c>
      <c r="B77" s="21" t="e">
        <f>VLOOKUP(A77,Reformat!A:K,3,FALSE)</f>
        <v>#N/A</v>
      </c>
      <c r="C77" s="29"/>
      <c r="D77" s="41"/>
      <c r="E77" s="44" t="str">
        <f t="shared" si="6"/>
        <v/>
      </c>
      <c r="F77" s="45" t="str">
        <f t="shared" si="5"/>
        <v/>
      </c>
      <c r="G77" s="45" t="str">
        <f t="shared" si="7"/>
        <v/>
      </c>
      <c r="H77" s="45" t="str">
        <f>IF(G77="","",G77+COUNTIFS($G$4:$G$83,$G77,$C$4:$C$83,"&lt;"&amp;$C77)+COUNTIFS($G$3:$G76,$G77,$C$3:$C76,$C77))</f>
        <v/>
      </c>
      <c r="I77" s="21"/>
      <c r="J77" s="21" t="e">
        <f>VLOOKUP($A77,Reformat!$A:$K,11,FALSE)</f>
        <v>#N/A</v>
      </c>
      <c r="K77" s="38"/>
    </row>
    <row r="78" spans="1:11" x14ac:dyDescent="0.25">
      <c r="A78" s="18">
        <f t="shared" si="8"/>
        <v>75</v>
      </c>
      <c r="B78" s="21" t="e">
        <f>VLOOKUP(A78,Reformat!A:K,3,FALSE)</f>
        <v>#N/A</v>
      </c>
      <c r="C78" s="29"/>
      <c r="D78" s="41"/>
      <c r="E78" s="44" t="str">
        <f t="shared" si="6"/>
        <v/>
      </c>
      <c r="F78" s="45" t="str">
        <f t="shared" si="5"/>
        <v/>
      </c>
      <c r="G78" s="45" t="str">
        <f t="shared" si="7"/>
        <v/>
      </c>
      <c r="H78" s="45" t="str">
        <f>IF(G78="","",G78+COUNTIFS($G$4:$G$83,$G78,$C$4:$C$83,"&lt;"&amp;$C78)+COUNTIFS($G$3:$G77,$G78,$C$3:$C77,$C78))</f>
        <v/>
      </c>
      <c r="I78" s="21"/>
      <c r="J78" s="21" t="e">
        <f>VLOOKUP($A78,Reformat!$A:$K,11,FALSE)</f>
        <v>#N/A</v>
      </c>
      <c r="K78" s="38"/>
    </row>
    <row r="79" spans="1:11" x14ac:dyDescent="0.25">
      <c r="A79" s="18">
        <f t="shared" si="8"/>
        <v>76</v>
      </c>
      <c r="B79" s="21" t="e">
        <f>VLOOKUP(A79,Reformat!A:K,3,FALSE)</f>
        <v>#N/A</v>
      </c>
      <c r="C79" s="29"/>
      <c r="D79" s="41"/>
      <c r="E79" s="44" t="str">
        <f t="shared" si="6"/>
        <v/>
      </c>
      <c r="F79" s="45" t="str">
        <f t="shared" si="5"/>
        <v/>
      </c>
      <c r="G79" s="45" t="str">
        <f t="shared" si="7"/>
        <v/>
      </c>
      <c r="H79" s="45" t="str">
        <f>IF(G79="","",G79+COUNTIFS($G$4:$G$83,$G79,$C$4:$C$83,"&lt;"&amp;$C79)+COUNTIFS($G$3:$G78,$G79,$C$3:$C78,$C79))</f>
        <v/>
      </c>
      <c r="I79" s="21"/>
      <c r="J79" s="21" t="e">
        <f>VLOOKUP($A79,Reformat!$A:$K,11,FALSE)</f>
        <v>#N/A</v>
      </c>
      <c r="K79" s="38"/>
    </row>
    <row r="80" spans="1:11" x14ac:dyDescent="0.25">
      <c r="A80" s="18">
        <f t="shared" si="8"/>
        <v>77</v>
      </c>
      <c r="B80" s="21" t="e">
        <f>VLOOKUP(A80,Reformat!A:K,3,FALSE)</f>
        <v>#N/A</v>
      </c>
      <c r="C80" s="29"/>
      <c r="D80" s="41"/>
      <c r="E80" s="44" t="str">
        <f t="shared" si="6"/>
        <v/>
      </c>
      <c r="F80" s="45" t="str">
        <f t="shared" si="5"/>
        <v/>
      </c>
      <c r="G80" s="45" t="str">
        <f t="shared" si="7"/>
        <v/>
      </c>
      <c r="H80" s="45" t="str">
        <f>IF(G80="","",G80+COUNTIFS($G$4:$G$83,$G80,$C$4:$C$83,"&lt;"&amp;$C80)+COUNTIFS($G$3:$G79,$G80,$C$3:$C79,$C80))</f>
        <v/>
      </c>
      <c r="I80" s="21"/>
      <c r="J80" s="21" t="e">
        <f>VLOOKUP($A80,Reformat!$A:$K,11,FALSE)</f>
        <v>#N/A</v>
      </c>
      <c r="K80" s="38"/>
    </row>
    <row r="81" spans="1:11" x14ac:dyDescent="0.25">
      <c r="A81" s="18">
        <f t="shared" si="8"/>
        <v>78</v>
      </c>
      <c r="B81" s="21" t="e">
        <f>VLOOKUP(A81,Reformat!A:K,3,FALSE)</f>
        <v>#N/A</v>
      </c>
      <c r="C81" s="29"/>
      <c r="D81" s="41"/>
      <c r="E81" s="44" t="str">
        <f t="shared" si="6"/>
        <v/>
      </c>
      <c r="F81" s="45" t="str">
        <f t="shared" si="5"/>
        <v/>
      </c>
      <c r="G81" s="45" t="str">
        <f t="shared" si="7"/>
        <v/>
      </c>
      <c r="H81" s="45" t="str">
        <f>IF(G81="","",G81+COUNTIFS($G$4:$G$83,$G81,$C$4:$C$83,"&lt;"&amp;$C81)+COUNTIFS($G$3:$G80,$G81,$C$3:$C80,$C81))</f>
        <v/>
      </c>
      <c r="I81" s="21"/>
      <c r="J81" s="21" t="e">
        <f>VLOOKUP($A81,Reformat!$A:$K,11,FALSE)</f>
        <v>#N/A</v>
      </c>
      <c r="K81" s="38"/>
    </row>
    <row r="82" spans="1:11" x14ac:dyDescent="0.25">
      <c r="A82" s="18">
        <f t="shared" si="8"/>
        <v>79</v>
      </c>
      <c r="B82" s="21" t="e">
        <f>VLOOKUP(A82,Reformat!A:K,3,FALSE)</f>
        <v>#N/A</v>
      </c>
      <c r="C82" s="29"/>
      <c r="D82" s="41"/>
      <c r="E82" s="44" t="str">
        <f t="shared" si="6"/>
        <v/>
      </c>
      <c r="F82" s="45" t="str">
        <f t="shared" si="5"/>
        <v/>
      </c>
      <c r="G82" s="45" t="str">
        <f t="shared" si="7"/>
        <v/>
      </c>
      <c r="H82" s="45" t="str">
        <f>IF(G82="","",G82+COUNTIFS($G$4:$G$83,$G82,$C$4:$C$83,"&lt;"&amp;$C82)+COUNTIFS($G$3:$G81,$G82,$C$3:$C81,$C82))</f>
        <v/>
      </c>
      <c r="I82" s="21"/>
      <c r="J82" s="21" t="e">
        <f>VLOOKUP($A82,Reformat!$A:$K,11,FALSE)</f>
        <v>#N/A</v>
      </c>
      <c r="K82" s="38"/>
    </row>
    <row r="83" spans="1:11" x14ac:dyDescent="0.25">
      <c r="A83" s="18">
        <f t="shared" si="8"/>
        <v>80</v>
      </c>
      <c r="B83" s="21" t="e">
        <f>VLOOKUP(A83,Reformat!A:K,3,FALSE)</f>
        <v>#N/A</v>
      </c>
      <c r="C83" s="29"/>
      <c r="D83" s="41"/>
      <c r="E83" s="44" t="str">
        <f t="shared" si="6"/>
        <v/>
      </c>
      <c r="F83" s="45" t="str">
        <f t="shared" si="5"/>
        <v/>
      </c>
      <c r="G83" s="45" t="str">
        <f t="shared" si="7"/>
        <v/>
      </c>
      <c r="H83" s="45" t="str">
        <f>IF(G83="","",G83+COUNTIFS($G$4:$G$83,$G83,$C$4:$C$83,"&lt;"&amp;$C83)+COUNTIFS($G$3:$G82,$G83,$C$3:$C82,$C83))</f>
        <v/>
      </c>
      <c r="I83" s="21"/>
      <c r="J83" s="21" t="e">
        <f>VLOOKUP($A83,Reformat!$A:$K,11,FALSE)</f>
        <v>#N/A</v>
      </c>
      <c r="K83" s="38"/>
    </row>
  </sheetData>
  <sheetProtection sheet="1" objects="1" scenarios="1" autoFilter="0"/>
  <autoFilter ref="A3:K8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  <pageSetUpPr fitToPage="1"/>
  </sheetPr>
  <dimension ref="A1:T63"/>
  <sheetViews>
    <sheetView tabSelected="1" zoomScaleNormal="100" workbookViewId="0">
      <pane ySplit="3" topLeftCell="A4" activePane="bottomLeft" state="frozen"/>
      <selection pane="bottomLeft" activeCell="A64" sqref="A64:A96"/>
    </sheetView>
  </sheetViews>
  <sheetFormatPr defaultColWidth="9.140625" defaultRowHeight="15" x14ac:dyDescent="0.25"/>
  <cols>
    <col min="1" max="1" width="5.5703125" style="17" customWidth="1"/>
    <col min="2" max="2" width="8.85546875" style="17" customWidth="1"/>
    <col min="3" max="3" width="11.42578125" style="15" customWidth="1"/>
    <col min="4" max="4" width="7.140625" style="15" customWidth="1"/>
    <col min="5" max="5" width="8.5703125" style="15" customWidth="1"/>
    <col min="6" max="6" width="7" style="15" customWidth="1"/>
    <col min="7" max="7" width="5.5703125" style="17" customWidth="1"/>
    <col min="8" max="9" width="4.28515625" style="17" customWidth="1"/>
    <col min="10" max="10" width="4.7109375" style="17" customWidth="1"/>
    <col min="11" max="12" width="4.28515625" style="17" customWidth="1"/>
    <col min="13" max="13" width="4.85546875" style="17" customWidth="1"/>
    <col min="14" max="19" width="4.28515625" style="17" customWidth="1"/>
    <col min="20" max="20" width="72.42578125" style="17" bestFit="1" customWidth="1"/>
    <col min="21" max="44" width="5.140625" style="17" customWidth="1"/>
    <col min="45" max="16384" width="9.140625" style="17"/>
  </cols>
  <sheetData>
    <row r="1" spans="1:20" ht="18.75" x14ac:dyDescent="0.3">
      <c r="A1" s="48" t="s">
        <v>310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x14ac:dyDescent="0.25">
      <c r="A2" s="49" t="s">
        <v>309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s="19" customFormat="1" ht="28.9" customHeight="1" x14ac:dyDescent="0.25">
      <c r="A3" s="16" t="s">
        <v>15</v>
      </c>
      <c r="B3" s="16" t="s">
        <v>17</v>
      </c>
      <c r="C3" s="22" t="s">
        <v>26</v>
      </c>
      <c r="D3" s="22" t="s">
        <v>1</v>
      </c>
      <c r="E3" s="22" t="s">
        <v>493</v>
      </c>
      <c r="F3" s="22" t="s">
        <v>131</v>
      </c>
      <c r="G3" s="16" t="s">
        <v>14</v>
      </c>
      <c r="H3" s="14" t="s">
        <v>2</v>
      </c>
      <c r="I3" s="14" t="s">
        <v>5</v>
      </c>
      <c r="J3" s="14" t="s">
        <v>8</v>
      </c>
      <c r="K3" s="14" t="s">
        <v>3</v>
      </c>
      <c r="L3" s="14" t="s">
        <v>6</v>
      </c>
      <c r="M3" s="14" t="s">
        <v>9</v>
      </c>
      <c r="N3" s="14" t="s">
        <v>4</v>
      </c>
      <c r="O3" s="14" t="s">
        <v>7</v>
      </c>
      <c r="P3" s="14" t="s">
        <v>10</v>
      </c>
      <c r="Q3" s="14" t="s">
        <v>28</v>
      </c>
      <c r="R3" s="14" t="s">
        <v>11</v>
      </c>
      <c r="S3" s="14" t="s">
        <v>13</v>
      </c>
      <c r="T3" s="16" t="s">
        <v>29</v>
      </c>
    </row>
    <row r="4" spans="1:20" ht="14.45" customHeight="1" x14ac:dyDescent="0.25">
      <c r="A4" s="18">
        <v>36</v>
      </c>
      <c r="B4" s="21" t="s">
        <v>3</v>
      </c>
      <c r="C4" s="43">
        <v>0.66560185185185183</v>
      </c>
      <c r="D4" s="18">
        <v>4650</v>
      </c>
      <c r="E4" s="18">
        <v>0</v>
      </c>
      <c r="F4" s="18">
        <v>4650</v>
      </c>
      <c r="G4" s="18">
        <v>1</v>
      </c>
      <c r="H4" s="18" t="s">
        <v>496</v>
      </c>
      <c r="I4" s="18" t="s">
        <v>496</v>
      </c>
      <c r="J4" s="18" t="s">
        <v>496</v>
      </c>
      <c r="K4" s="18">
        <v>1</v>
      </c>
      <c r="L4" s="18" t="s">
        <v>496</v>
      </c>
      <c r="M4" s="18" t="s">
        <v>496</v>
      </c>
      <c r="N4" s="18" t="s">
        <v>496</v>
      </c>
      <c r="O4" s="18" t="s">
        <v>496</v>
      </c>
      <c r="P4" s="18" t="s">
        <v>496</v>
      </c>
      <c r="Q4" s="18" t="s">
        <v>496</v>
      </c>
      <c r="R4" s="18" t="s">
        <v>496</v>
      </c>
      <c r="S4" s="18" t="s">
        <v>496</v>
      </c>
      <c r="T4" s="21" t="s">
        <v>497</v>
      </c>
    </row>
    <row r="5" spans="1:20" ht="14.45" customHeight="1" x14ac:dyDescent="0.25">
      <c r="A5" s="18">
        <v>42</v>
      </c>
      <c r="B5" s="21" t="s">
        <v>4</v>
      </c>
      <c r="C5" s="43">
        <v>0.66527777777777775</v>
      </c>
      <c r="D5" s="18">
        <v>4400</v>
      </c>
      <c r="E5" s="18">
        <v>0</v>
      </c>
      <c r="F5" s="18">
        <v>4400</v>
      </c>
      <c r="G5" s="18">
        <v>2</v>
      </c>
      <c r="H5" s="18" t="s">
        <v>496</v>
      </c>
      <c r="I5" s="18" t="s">
        <v>496</v>
      </c>
      <c r="J5" s="18" t="s">
        <v>496</v>
      </c>
      <c r="K5" s="18" t="s">
        <v>496</v>
      </c>
      <c r="L5" s="18" t="s">
        <v>496</v>
      </c>
      <c r="M5" s="18" t="s">
        <v>496</v>
      </c>
      <c r="N5" s="18">
        <v>1</v>
      </c>
      <c r="O5" s="18" t="s">
        <v>496</v>
      </c>
      <c r="P5" s="18" t="s">
        <v>496</v>
      </c>
      <c r="Q5" s="18" t="s">
        <v>496</v>
      </c>
      <c r="R5" s="18" t="s">
        <v>496</v>
      </c>
      <c r="S5" s="18" t="s">
        <v>496</v>
      </c>
      <c r="T5" s="21" t="s">
        <v>498</v>
      </c>
    </row>
    <row r="6" spans="1:20" ht="14.45" customHeight="1" x14ac:dyDescent="0.25">
      <c r="A6" s="18">
        <v>25</v>
      </c>
      <c r="B6" s="21" t="s">
        <v>7</v>
      </c>
      <c r="C6" s="43">
        <v>0.66157407407407409</v>
      </c>
      <c r="D6" s="18">
        <v>4320</v>
      </c>
      <c r="E6" s="18">
        <v>0</v>
      </c>
      <c r="F6" s="18">
        <v>4320</v>
      </c>
      <c r="G6" s="18">
        <v>3</v>
      </c>
      <c r="H6" s="18" t="s">
        <v>496</v>
      </c>
      <c r="I6" s="18" t="s">
        <v>496</v>
      </c>
      <c r="J6" s="18" t="s">
        <v>496</v>
      </c>
      <c r="K6" s="18" t="s">
        <v>496</v>
      </c>
      <c r="L6" s="18" t="s">
        <v>496</v>
      </c>
      <c r="M6" s="18" t="s">
        <v>496</v>
      </c>
      <c r="N6" s="18">
        <v>2</v>
      </c>
      <c r="O6" s="18">
        <v>1</v>
      </c>
      <c r="P6" s="18" t="s">
        <v>496</v>
      </c>
      <c r="Q6" s="18" t="s">
        <v>496</v>
      </c>
      <c r="R6" s="18" t="s">
        <v>496</v>
      </c>
      <c r="S6" s="18" t="s">
        <v>496</v>
      </c>
      <c r="T6" s="21" t="s">
        <v>499</v>
      </c>
    </row>
    <row r="7" spans="1:20" ht="14.45" customHeight="1" x14ac:dyDescent="0.25">
      <c r="A7" s="18">
        <v>66</v>
      </c>
      <c r="B7" s="21" t="s">
        <v>7</v>
      </c>
      <c r="C7" s="43">
        <v>0.66915509259259265</v>
      </c>
      <c r="D7" s="18">
        <v>4190</v>
      </c>
      <c r="E7" s="18">
        <v>-80</v>
      </c>
      <c r="F7" s="18">
        <v>4110</v>
      </c>
      <c r="G7" s="18">
        <v>4</v>
      </c>
      <c r="H7" s="18" t="s">
        <v>496</v>
      </c>
      <c r="I7" s="18" t="s">
        <v>496</v>
      </c>
      <c r="J7" s="18" t="s">
        <v>496</v>
      </c>
      <c r="K7" s="18" t="s">
        <v>496</v>
      </c>
      <c r="L7" s="18" t="s">
        <v>496</v>
      </c>
      <c r="M7" s="18" t="s">
        <v>496</v>
      </c>
      <c r="N7" s="18">
        <v>3</v>
      </c>
      <c r="O7" s="18">
        <v>2</v>
      </c>
      <c r="P7" s="18" t="s">
        <v>496</v>
      </c>
      <c r="Q7" s="18" t="s">
        <v>496</v>
      </c>
      <c r="R7" s="18" t="s">
        <v>496</v>
      </c>
      <c r="S7" s="18" t="s">
        <v>496</v>
      </c>
      <c r="T7" s="21" t="s">
        <v>500</v>
      </c>
    </row>
    <row r="8" spans="1:20" ht="14.45" customHeight="1" x14ac:dyDescent="0.25">
      <c r="A8" s="18">
        <v>4</v>
      </c>
      <c r="B8" s="21" t="s">
        <v>6</v>
      </c>
      <c r="C8" s="43">
        <v>0.66435185185185186</v>
      </c>
      <c r="D8" s="18">
        <v>3990</v>
      </c>
      <c r="E8" s="18">
        <v>0</v>
      </c>
      <c r="F8" s="18">
        <v>3990</v>
      </c>
      <c r="G8" s="18">
        <v>5</v>
      </c>
      <c r="H8" s="18" t="s">
        <v>496</v>
      </c>
      <c r="I8" s="18" t="s">
        <v>496</v>
      </c>
      <c r="J8" s="18" t="s">
        <v>496</v>
      </c>
      <c r="K8" s="18">
        <v>2</v>
      </c>
      <c r="L8" s="18">
        <v>1</v>
      </c>
      <c r="M8" s="18" t="s">
        <v>496</v>
      </c>
      <c r="N8" s="18" t="s">
        <v>496</v>
      </c>
      <c r="O8" s="18" t="s">
        <v>496</v>
      </c>
      <c r="P8" s="18" t="s">
        <v>496</v>
      </c>
      <c r="Q8" s="18" t="s">
        <v>496</v>
      </c>
      <c r="R8" s="18" t="s">
        <v>496</v>
      </c>
      <c r="S8" s="18" t="s">
        <v>496</v>
      </c>
      <c r="T8" s="21" t="s">
        <v>501</v>
      </c>
    </row>
    <row r="9" spans="1:20" ht="14.45" customHeight="1" x14ac:dyDescent="0.25">
      <c r="A9" s="18">
        <v>11</v>
      </c>
      <c r="B9" s="21" t="s">
        <v>362</v>
      </c>
      <c r="C9" s="43">
        <v>0.65364583333333337</v>
      </c>
      <c r="D9" s="18">
        <v>3530</v>
      </c>
      <c r="E9" s="18">
        <v>0</v>
      </c>
      <c r="F9" s="18">
        <v>3530</v>
      </c>
      <c r="G9" s="18">
        <v>6</v>
      </c>
      <c r="H9" s="18" t="s">
        <v>496</v>
      </c>
      <c r="I9" s="18" t="s">
        <v>496</v>
      </c>
      <c r="J9" s="18" t="s">
        <v>496</v>
      </c>
      <c r="K9" s="18">
        <v>3</v>
      </c>
      <c r="L9" s="18" t="s">
        <v>496</v>
      </c>
      <c r="M9" s="18" t="s">
        <v>496</v>
      </c>
      <c r="N9" s="18" t="s">
        <v>496</v>
      </c>
      <c r="O9" s="18" t="s">
        <v>496</v>
      </c>
      <c r="P9" s="18" t="s">
        <v>496</v>
      </c>
      <c r="Q9" s="18" t="s">
        <v>496</v>
      </c>
      <c r="R9" s="18" t="s">
        <v>496</v>
      </c>
      <c r="S9" s="18">
        <v>1</v>
      </c>
      <c r="T9" s="21" t="s">
        <v>502</v>
      </c>
    </row>
    <row r="10" spans="1:20" ht="14.45" customHeight="1" x14ac:dyDescent="0.25">
      <c r="A10" s="18">
        <v>59</v>
      </c>
      <c r="B10" s="21" t="s">
        <v>6</v>
      </c>
      <c r="C10" s="43">
        <v>0.65127314814814818</v>
      </c>
      <c r="D10" s="18">
        <v>3510</v>
      </c>
      <c r="E10" s="18">
        <v>0</v>
      </c>
      <c r="F10" s="18">
        <v>3510</v>
      </c>
      <c r="G10" s="18">
        <v>7</v>
      </c>
      <c r="H10" s="18" t="s">
        <v>496</v>
      </c>
      <c r="I10" s="18" t="s">
        <v>496</v>
      </c>
      <c r="J10" s="18" t="s">
        <v>496</v>
      </c>
      <c r="K10" s="18">
        <v>4</v>
      </c>
      <c r="L10" s="18">
        <v>2</v>
      </c>
      <c r="M10" s="18" t="s">
        <v>496</v>
      </c>
      <c r="N10" s="18" t="s">
        <v>496</v>
      </c>
      <c r="O10" s="18" t="s">
        <v>496</v>
      </c>
      <c r="P10" s="18" t="s">
        <v>496</v>
      </c>
      <c r="Q10" s="18" t="s">
        <v>496</v>
      </c>
      <c r="R10" s="18" t="s">
        <v>496</v>
      </c>
      <c r="S10" s="18" t="s">
        <v>496</v>
      </c>
      <c r="T10" s="21" t="s">
        <v>503</v>
      </c>
    </row>
    <row r="11" spans="1:20" ht="14.45" customHeight="1" x14ac:dyDescent="0.25">
      <c r="A11" s="18">
        <v>62</v>
      </c>
      <c r="B11" s="21" t="s">
        <v>106</v>
      </c>
      <c r="C11" s="43">
        <v>0.66756944444444455</v>
      </c>
      <c r="D11" s="18">
        <v>3440</v>
      </c>
      <c r="E11" s="18">
        <v>-40</v>
      </c>
      <c r="F11" s="18">
        <v>3400</v>
      </c>
      <c r="G11" s="18">
        <v>8</v>
      </c>
      <c r="H11" s="18" t="s">
        <v>496</v>
      </c>
      <c r="I11" s="18" t="s">
        <v>496</v>
      </c>
      <c r="J11" s="18" t="s">
        <v>496</v>
      </c>
      <c r="K11" s="18" t="s">
        <v>496</v>
      </c>
      <c r="L11" s="18" t="s">
        <v>496</v>
      </c>
      <c r="M11" s="18" t="s">
        <v>496</v>
      </c>
      <c r="N11" s="18">
        <v>4</v>
      </c>
      <c r="O11" s="18">
        <v>3</v>
      </c>
      <c r="P11" s="18" t="s">
        <v>496</v>
      </c>
      <c r="Q11" s="18" t="s">
        <v>496</v>
      </c>
      <c r="R11" s="18" t="s">
        <v>496</v>
      </c>
      <c r="S11" s="18">
        <v>2</v>
      </c>
      <c r="T11" s="21" t="s">
        <v>504</v>
      </c>
    </row>
    <row r="12" spans="1:20" ht="14.45" customHeight="1" x14ac:dyDescent="0.25">
      <c r="A12" s="18">
        <v>48</v>
      </c>
      <c r="B12" s="21" t="s">
        <v>2</v>
      </c>
      <c r="C12" s="43">
        <v>0.625</v>
      </c>
      <c r="D12" s="18">
        <v>3190</v>
      </c>
      <c r="E12" s="18">
        <v>0</v>
      </c>
      <c r="F12" s="18">
        <v>3190</v>
      </c>
      <c r="G12" s="18">
        <v>9</v>
      </c>
      <c r="H12" s="18">
        <v>1</v>
      </c>
      <c r="I12" s="18" t="s">
        <v>496</v>
      </c>
      <c r="J12" s="18" t="s">
        <v>496</v>
      </c>
      <c r="K12" s="18" t="s">
        <v>496</v>
      </c>
      <c r="L12" s="18" t="s">
        <v>496</v>
      </c>
      <c r="M12" s="18" t="s">
        <v>496</v>
      </c>
      <c r="N12" s="18" t="s">
        <v>496</v>
      </c>
      <c r="O12" s="18" t="s">
        <v>496</v>
      </c>
      <c r="P12" s="18" t="s">
        <v>496</v>
      </c>
      <c r="Q12" s="18" t="s">
        <v>496</v>
      </c>
      <c r="R12" s="18" t="s">
        <v>496</v>
      </c>
      <c r="S12" s="18" t="s">
        <v>496</v>
      </c>
      <c r="T12" s="21" t="s">
        <v>505</v>
      </c>
    </row>
    <row r="13" spans="1:20" ht="14.45" customHeight="1" x14ac:dyDescent="0.25">
      <c r="A13" s="18">
        <v>60</v>
      </c>
      <c r="B13" s="21" t="s">
        <v>2</v>
      </c>
      <c r="C13" s="43">
        <v>0.66423611111111114</v>
      </c>
      <c r="D13" s="18">
        <v>3190</v>
      </c>
      <c r="E13" s="18">
        <v>0</v>
      </c>
      <c r="F13" s="18">
        <v>3190</v>
      </c>
      <c r="G13" s="18">
        <v>10</v>
      </c>
      <c r="H13" s="18">
        <v>2</v>
      </c>
      <c r="I13" s="18" t="s">
        <v>496</v>
      </c>
      <c r="J13" s="18" t="s">
        <v>496</v>
      </c>
      <c r="K13" s="18" t="s">
        <v>496</v>
      </c>
      <c r="L13" s="18" t="s">
        <v>496</v>
      </c>
      <c r="M13" s="18" t="s">
        <v>496</v>
      </c>
      <c r="N13" s="18" t="s">
        <v>496</v>
      </c>
      <c r="O13" s="18" t="s">
        <v>496</v>
      </c>
      <c r="P13" s="18" t="s">
        <v>496</v>
      </c>
      <c r="Q13" s="18" t="s">
        <v>496</v>
      </c>
      <c r="R13" s="18" t="s">
        <v>496</v>
      </c>
      <c r="S13" s="18" t="s">
        <v>496</v>
      </c>
      <c r="T13" s="21" t="s">
        <v>506</v>
      </c>
    </row>
    <row r="14" spans="1:20" ht="14.45" customHeight="1" x14ac:dyDescent="0.25">
      <c r="A14" s="18">
        <v>43</v>
      </c>
      <c r="B14" s="21" t="s">
        <v>3</v>
      </c>
      <c r="C14" s="43">
        <v>0.66018518518518521</v>
      </c>
      <c r="D14" s="18">
        <v>3120</v>
      </c>
      <c r="E14" s="18">
        <v>0</v>
      </c>
      <c r="F14" s="18">
        <v>3120</v>
      </c>
      <c r="G14" s="18">
        <v>11</v>
      </c>
      <c r="H14" s="18" t="s">
        <v>496</v>
      </c>
      <c r="I14" s="18" t="s">
        <v>496</v>
      </c>
      <c r="J14" s="18" t="s">
        <v>496</v>
      </c>
      <c r="K14" s="18">
        <v>5</v>
      </c>
      <c r="L14" s="18" t="s">
        <v>496</v>
      </c>
      <c r="M14" s="18" t="s">
        <v>496</v>
      </c>
      <c r="N14" s="18" t="s">
        <v>496</v>
      </c>
      <c r="O14" s="18" t="s">
        <v>496</v>
      </c>
      <c r="P14" s="18" t="s">
        <v>496</v>
      </c>
      <c r="Q14" s="18" t="s">
        <v>496</v>
      </c>
      <c r="R14" s="18" t="s">
        <v>496</v>
      </c>
      <c r="S14" s="18" t="s">
        <v>496</v>
      </c>
      <c r="T14" s="21" t="s">
        <v>507</v>
      </c>
    </row>
    <row r="15" spans="1:20" ht="14.45" customHeight="1" x14ac:dyDescent="0.25">
      <c r="A15" s="18">
        <v>49</v>
      </c>
      <c r="B15" s="21" t="s">
        <v>5</v>
      </c>
      <c r="C15" s="43">
        <v>0.65144675925925932</v>
      </c>
      <c r="D15" s="18">
        <v>2970</v>
      </c>
      <c r="E15" s="18">
        <v>0</v>
      </c>
      <c r="F15" s="18">
        <v>2970</v>
      </c>
      <c r="G15" s="18">
        <v>12</v>
      </c>
      <c r="H15" s="18">
        <v>3</v>
      </c>
      <c r="I15" s="18">
        <v>1</v>
      </c>
      <c r="J15" s="18" t="s">
        <v>496</v>
      </c>
      <c r="K15" s="18" t="s">
        <v>496</v>
      </c>
      <c r="L15" s="18" t="s">
        <v>496</v>
      </c>
      <c r="M15" s="18" t="s">
        <v>496</v>
      </c>
      <c r="N15" s="18" t="s">
        <v>496</v>
      </c>
      <c r="O15" s="18" t="s">
        <v>496</v>
      </c>
      <c r="P15" s="18" t="s">
        <v>496</v>
      </c>
      <c r="Q15" s="18" t="s">
        <v>496</v>
      </c>
      <c r="R15" s="18" t="s">
        <v>496</v>
      </c>
      <c r="S15" s="18" t="s">
        <v>496</v>
      </c>
      <c r="T15" s="21" t="s">
        <v>508</v>
      </c>
    </row>
    <row r="16" spans="1:20" ht="14.45" customHeight="1" x14ac:dyDescent="0.25">
      <c r="A16" s="18">
        <v>55</v>
      </c>
      <c r="B16" s="21" t="s">
        <v>7</v>
      </c>
      <c r="C16" s="43">
        <v>0.65694444444444444</v>
      </c>
      <c r="D16" s="18">
        <v>2910</v>
      </c>
      <c r="E16" s="18">
        <v>0</v>
      </c>
      <c r="F16" s="18">
        <v>2910</v>
      </c>
      <c r="G16" s="18">
        <v>13</v>
      </c>
      <c r="H16" s="18" t="s">
        <v>496</v>
      </c>
      <c r="I16" s="18" t="s">
        <v>496</v>
      </c>
      <c r="J16" s="18" t="s">
        <v>496</v>
      </c>
      <c r="K16" s="18" t="s">
        <v>496</v>
      </c>
      <c r="L16" s="18" t="s">
        <v>496</v>
      </c>
      <c r="M16" s="18" t="s">
        <v>496</v>
      </c>
      <c r="N16" s="18">
        <v>5</v>
      </c>
      <c r="O16" s="18">
        <v>4</v>
      </c>
      <c r="P16" s="18" t="s">
        <v>496</v>
      </c>
      <c r="Q16" s="18" t="s">
        <v>496</v>
      </c>
      <c r="R16" s="18" t="s">
        <v>496</v>
      </c>
      <c r="S16" s="18" t="s">
        <v>496</v>
      </c>
      <c r="T16" s="21" t="s">
        <v>509</v>
      </c>
    </row>
    <row r="17" spans="1:20" ht="14.45" customHeight="1" x14ac:dyDescent="0.25">
      <c r="A17" s="18">
        <v>5</v>
      </c>
      <c r="B17" s="21" t="s">
        <v>2</v>
      </c>
      <c r="C17" s="43">
        <v>0.664525462962963</v>
      </c>
      <c r="D17" s="18">
        <v>2880</v>
      </c>
      <c r="E17" s="18">
        <v>0</v>
      </c>
      <c r="F17" s="18">
        <v>2880</v>
      </c>
      <c r="G17" s="18">
        <v>14</v>
      </c>
      <c r="H17" s="18">
        <v>4</v>
      </c>
      <c r="I17" s="18" t="s">
        <v>496</v>
      </c>
      <c r="J17" s="18" t="s">
        <v>496</v>
      </c>
      <c r="K17" s="18" t="s">
        <v>496</v>
      </c>
      <c r="L17" s="18" t="s">
        <v>496</v>
      </c>
      <c r="M17" s="18" t="s">
        <v>496</v>
      </c>
      <c r="N17" s="18" t="s">
        <v>496</v>
      </c>
      <c r="O17" s="18" t="s">
        <v>496</v>
      </c>
      <c r="P17" s="18" t="s">
        <v>496</v>
      </c>
      <c r="Q17" s="18" t="s">
        <v>496</v>
      </c>
      <c r="R17" s="18" t="s">
        <v>496</v>
      </c>
      <c r="S17" s="18" t="s">
        <v>496</v>
      </c>
      <c r="T17" s="21" t="s">
        <v>510</v>
      </c>
    </row>
    <row r="18" spans="1:20" ht="14.45" customHeight="1" x14ac:dyDescent="0.25">
      <c r="A18" s="18">
        <v>13</v>
      </c>
      <c r="B18" s="21" t="s">
        <v>4</v>
      </c>
      <c r="C18" s="43">
        <v>0.66469907407407403</v>
      </c>
      <c r="D18" s="18">
        <v>2800</v>
      </c>
      <c r="E18" s="18">
        <v>0</v>
      </c>
      <c r="F18" s="18">
        <v>2800</v>
      </c>
      <c r="G18" s="18">
        <v>15</v>
      </c>
      <c r="H18" s="18" t="s">
        <v>496</v>
      </c>
      <c r="I18" s="18" t="s">
        <v>496</v>
      </c>
      <c r="J18" s="18" t="s">
        <v>496</v>
      </c>
      <c r="K18" s="18" t="s">
        <v>496</v>
      </c>
      <c r="L18" s="18" t="s">
        <v>496</v>
      </c>
      <c r="M18" s="18" t="s">
        <v>496</v>
      </c>
      <c r="N18" s="18">
        <v>6</v>
      </c>
      <c r="O18" s="18" t="s">
        <v>496</v>
      </c>
      <c r="P18" s="18" t="s">
        <v>496</v>
      </c>
      <c r="Q18" s="18" t="s">
        <v>496</v>
      </c>
      <c r="R18" s="18" t="s">
        <v>496</v>
      </c>
      <c r="S18" s="18" t="s">
        <v>496</v>
      </c>
      <c r="T18" s="21" t="s">
        <v>511</v>
      </c>
    </row>
    <row r="19" spans="1:20" ht="14.45" customHeight="1" x14ac:dyDescent="0.25">
      <c r="A19" s="18">
        <v>41</v>
      </c>
      <c r="B19" s="21" t="s">
        <v>6</v>
      </c>
      <c r="C19" s="43">
        <v>0.66297453703703701</v>
      </c>
      <c r="D19" s="18">
        <v>2680</v>
      </c>
      <c r="E19" s="18">
        <v>0</v>
      </c>
      <c r="F19" s="18">
        <v>2680</v>
      </c>
      <c r="G19" s="18">
        <v>16</v>
      </c>
      <c r="H19" s="18" t="s">
        <v>496</v>
      </c>
      <c r="I19" s="18" t="s">
        <v>496</v>
      </c>
      <c r="J19" s="18" t="s">
        <v>496</v>
      </c>
      <c r="K19" s="18">
        <v>6</v>
      </c>
      <c r="L19" s="18">
        <v>3</v>
      </c>
      <c r="M19" s="18" t="s">
        <v>496</v>
      </c>
      <c r="N19" s="18" t="s">
        <v>496</v>
      </c>
      <c r="O19" s="18" t="s">
        <v>496</v>
      </c>
      <c r="P19" s="18" t="s">
        <v>496</v>
      </c>
      <c r="Q19" s="18" t="s">
        <v>496</v>
      </c>
      <c r="R19" s="18" t="s">
        <v>496</v>
      </c>
      <c r="S19" s="18" t="s">
        <v>496</v>
      </c>
      <c r="T19" s="21" t="s">
        <v>512</v>
      </c>
    </row>
    <row r="20" spans="1:20" ht="14.45" customHeight="1" x14ac:dyDescent="0.25">
      <c r="A20" s="18">
        <v>8</v>
      </c>
      <c r="B20" s="21" t="s">
        <v>10</v>
      </c>
      <c r="C20" s="43">
        <v>0.6582175925925926</v>
      </c>
      <c r="D20" s="18">
        <v>2560</v>
      </c>
      <c r="E20" s="18">
        <v>0</v>
      </c>
      <c r="F20" s="18">
        <v>2560</v>
      </c>
      <c r="G20" s="18">
        <v>17</v>
      </c>
      <c r="H20" s="18" t="s">
        <v>496</v>
      </c>
      <c r="I20" s="18" t="s">
        <v>496</v>
      </c>
      <c r="J20" s="18" t="s">
        <v>496</v>
      </c>
      <c r="K20" s="18" t="s">
        <v>496</v>
      </c>
      <c r="L20" s="18" t="s">
        <v>496</v>
      </c>
      <c r="M20" s="18" t="s">
        <v>496</v>
      </c>
      <c r="N20" s="18">
        <v>7</v>
      </c>
      <c r="O20" s="18">
        <v>5</v>
      </c>
      <c r="P20" s="18">
        <v>1</v>
      </c>
      <c r="Q20" s="18" t="s">
        <v>496</v>
      </c>
      <c r="R20" s="18" t="s">
        <v>496</v>
      </c>
      <c r="S20" s="18" t="s">
        <v>496</v>
      </c>
      <c r="T20" s="21" t="s">
        <v>513</v>
      </c>
    </row>
    <row r="21" spans="1:20" ht="14.45" customHeight="1" x14ac:dyDescent="0.25">
      <c r="A21" s="18">
        <v>26</v>
      </c>
      <c r="B21" s="21" t="s">
        <v>4</v>
      </c>
      <c r="C21" s="43">
        <v>0.66249999999999998</v>
      </c>
      <c r="D21" s="18">
        <v>2550</v>
      </c>
      <c r="E21" s="18">
        <v>0</v>
      </c>
      <c r="F21" s="18">
        <v>2550</v>
      </c>
      <c r="G21" s="18">
        <v>18</v>
      </c>
      <c r="H21" s="18" t="s">
        <v>496</v>
      </c>
      <c r="I21" s="18" t="s">
        <v>496</v>
      </c>
      <c r="J21" s="18" t="s">
        <v>496</v>
      </c>
      <c r="K21" s="18" t="s">
        <v>496</v>
      </c>
      <c r="L21" s="18" t="s">
        <v>496</v>
      </c>
      <c r="M21" s="18" t="s">
        <v>496</v>
      </c>
      <c r="N21" s="18">
        <v>8</v>
      </c>
      <c r="O21" s="18" t="s">
        <v>496</v>
      </c>
      <c r="P21" s="18" t="s">
        <v>496</v>
      </c>
      <c r="Q21" s="18" t="s">
        <v>496</v>
      </c>
      <c r="R21" s="18" t="s">
        <v>496</v>
      </c>
      <c r="S21" s="18" t="s">
        <v>496</v>
      </c>
      <c r="T21" s="21" t="s">
        <v>514</v>
      </c>
    </row>
    <row r="22" spans="1:20" ht="14.45" customHeight="1" x14ac:dyDescent="0.25">
      <c r="A22" s="18">
        <v>54</v>
      </c>
      <c r="B22" s="21" t="s">
        <v>4</v>
      </c>
      <c r="C22" s="43">
        <v>0.66537037037037039</v>
      </c>
      <c r="D22" s="18">
        <v>2550</v>
      </c>
      <c r="E22" s="18">
        <v>0</v>
      </c>
      <c r="F22" s="18">
        <v>2550</v>
      </c>
      <c r="G22" s="18">
        <v>19</v>
      </c>
      <c r="H22" s="18" t="s">
        <v>496</v>
      </c>
      <c r="I22" s="18" t="s">
        <v>496</v>
      </c>
      <c r="J22" s="18" t="s">
        <v>496</v>
      </c>
      <c r="K22" s="18" t="s">
        <v>496</v>
      </c>
      <c r="L22" s="18" t="s">
        <v>496</v>
      </c>
      <c r="M22" s="18" t="s">
        <v>496</v>
      </c>
      <c r="N22" s="18">
        <v>9</v>
      </c>
      <c r="O22" s="18" t="s">
        <v>496</v>
      </c>
      <c r="P22" s="18" t="s">
        <v>496</v>
      </c>
      <c r="Q22" s="18" t="s">
        <v>496</v>
      </c>
      <c r="R22" s="18" t="s">
        <v>496</v>
      </c>
      <c r="S22" s="18" t="s">
        <v>496</v>
      </c>
      <c r="T22" s="21" t="s">
        <v>515</v>
      </c>
    </row>
    <row r="23" spans="1:20" ht="14.45" customHeight="1" x14ac:dyDescent="0.25">
      <c r="A23" s="18">
        <v>17</v>
      </c>
      <c r="B23" s="21" t="s">
        <v>3</v>
      </c>
      <c r="C23" s="43">
        <v>0.61597222222222225</v>
      </c>
      <c r="D23" s="18">
        <v>2340</v>
      </c>
      <c r="E23" s="18">
        <v>0</v>
      </c>
      <c r="F23" s="18">
        <v>2340</v>
      </c>
      <c r="G23" s="18">
        <v>20</v>
      </c>
      <c r="H23" s="18" t="s">
        <v>496</v>
      </c>
      <c r="I23" s="18" t="s">
        <v>496</v>
      </c>
      <c r="J23" s="18" t="s">
        <v>496</v>
      </c>
      <c r="K23" s="18">
        <v>7</v>
      </c>
      <c r="L23" s="18" t="s">
        <v>496</v>
      </c>
      <c r="M23" s="18" t="s">
        <v>496</v>
      </c>
      <c r="N23" s="18" t="s">
        <v>496</v>
      </c>
      <c r="O23" s="18" t="s">
        <v>496</v>
      </c>
      <c r="P23" s="18" t="s">
        <v>496</v>
      </c>
      <c r="Q23" s="18" t="s">
        <v>496</v>
      </c>
      <c r="R23" s="18" t="s">
        <v>496</v>
      </c>
      <c r="S23" s="18" t="s">
        <v>496</v>
      </c>
      <c r="T23" s="21" t="s">
        <v>516</v>
      </c>
    </row>
    <row r="24" spans="1:20" ht="14.45" customHeight="1" x14ac:dyDescent="0.25">
      <c r="A24" s="18">
        <v>45</v>
      </c>
      <c r="B24" s="21" t="s">
        <v>6</v>
      </c>
      <c r="C24" s="43">
        <v>0.66261574074074081</v>
      </c>
      <c r="D24" s="18">
        <v>2290</v>
      </c>
      <c r="E24" s="18">
        <v>0</v>
      </c>
      <c r="F24" s="18">
        <v>2290</v>
      </c>
      <c r="G24" s="18">
        <v>21</v>
      </c>
      <c r="H24" s="18" t="s">
        <v>496</v>
      </c>
      <c r="I24" s="18" t="s">
        <v>496</v>
      </c>
      <c r="J24" s="18" t="s">
        <v>496</v>
      </c>
      <c r="K24" s="18">
        <v>8</v>
      </c>
      <c r="L24" s="18">
        <v>4</v>
      </c>
      <c r="M24" s="18" t="s">
        <v>496</v>
      </c>
      <c r="N24" s="18" t="s">
        <v>496</v>
      </c>
      <c r="O24" s="18" t="s">
        <v>496</v>
      </c>
      <c r="P24" s="18" t="s">
        <v>496</v>
      </c>
      <c r="Q24" s="18" t="s">
        <v>496</v>
      </c>
      <c r="R24" s="18" t="s">
        <v>496</v>
      </c>
      <c r="S24" s="18" t="s">
        <v>496</v>
      </c>
      <c r="T24" s="21" t="s">
        <v>517</v>
      </c>
    </row>
    <row r="25" spans="1:20" ht="14.45" customHeight="1" x14ac:dyDescent="0.25">
      <c r="A25" s="18">
        <v>9</v>
      </c>
      <c r="B25" s="21" t="s">
        <v>7</v>
      </c>
      <c r="C25" s="43">
        <v>0.65335648148148151</v>
      </c>
      <c r="D25" s="18">
        <v>2250</v>
      </c>
      <c r="E25" s="18">
        <v>0</v>
      </c>
      <c r="F25" s="18">
        <v>2250</v>
      </c>
      <c r="G25" s="18">
        <v>22</v>
      </c>
      <c r="H25" s="18" t="s">
        <v>496</v>
      </c>
      <c r="I25" s="18" t="s">
        <v>496</v>
      </c>
      <c r="J25" s="18" t="s">
        <v>496</v>
      </c>
      <c r="K25" s="18" t="s">
        <v>496</v>
      </c>
      <c r="L25" s="18" t="s">
        <v>496</v>
      </c>
      <c r="M25" s="18" t="s">
        <v>496</v>
      </c>
      <c r="N25" s="18">
        <v>10</v>
      </c>
      <c r="O25" s="18">
        <v>6</v>
      </c>
      <c r="P25" s="18" t="s">
        <v>496</v>
      </c>
      <c r="Q25" s="18" t="s">
        <v>496</v>
      </c>
      <c r="R25" s="18" t="s">
        <v>496</v>
      </c>
      <c r="S25" s="18" t="s">
        <v>496</v>
      </c>
      <c r="T25" s="21" t="s">
        <v>518</v>
      </c>
    </row>
    <row r="26" spans="1:20" ht="14.45" customHeight="1" x14ac:dyDescent="0.25">
      <c r="A26" s="18">
        <v>46</v>
      </c>
      <c r="B26" s="21" t="s">
        <v>9</v>
      </c>
      <c r="C26" s="43">
        <v>0.66012731481481479</v>
      </c>
      <c r="D26" s="18">
        <v>2240</v>
      </c>
      <c r="E26" s="18">
        <v>0</v>
      </c>
      <c r="F26" s="18">
        <v>2240</v>
      </c>
      <c r="G26" s="18">
        <v>23</v>
      </c>
      <c r="H26" s="18" t="s">
        <v>496</v>
      </c>
      <c r="I26" s="18" t="s">
        <v>496</v>
      </c>
      <c r="J26" s="18" t="s">
        <v>496</v>
      </c>
      <c r="K26" s="18">
        <v>9</v>
      </c>
      <c r="L26" s="18">
        <v>5</v>
      </c>
      <c r="M26" s="18">
        <v>1</v>
      </c>
      <c r="N26" s="18" t="s">
        <v>496</v>
      </c>
      <c r="O26" s="18" t="s">
        <v>496</v>
      </c>
      <c r="P26" s="18" t="s">
        <v>496</v>
      </c>
      <c r="Q26" s="18" t="s">
        <v>496</v>
      </c>
      <c r="R26" s="18" t="s">
        <v>496</v>
      </c>
      <c r="S26" s="18" t="s">
        <v>496</v>
      </c>
      <c r="T26" s="21" t="s">
        <v>519</v>
      </c>
    </row>
    <row r="27" spans="1:20" ht="14.45" customHeight="1" x14ac:dyDescent="0.25">
      <c r="A27" s="18">
        <v>61</v>
      </c>
      <c r="B27" s="21" t="s">
        <v>362</v>
      </c>
      <c r="C27" s="43">
        <v>0.66203703703703709</v>
      </c>
      <c r="D27" s="18">
        <v>2240</v>
      </c>
      <c r="E27" s="18">
        <v>0</v>
      </c>
      <c r="F27" s="18">
        <v>2240</v>
      </c>
      <c r="G27" s="18">
        <v>24</v>
      </c>
      <c r="H27" s="18" t="s">
        <v>496</v>
      </c>
      <c r="I27" s="18" t="s">
        <v>496</v>
      </c>
      <c r="J27" s="18" t="s">
        <v>496</v>
      </c>
      <c r="K27" s="18">
        <v>10</v>
      </c>
      <c r="L27" s="18" t="s">
        <v>496</v>
      </c>
      <c r="M27" s="18" t="s">
        <v>496</v>
      </c>
      <c r="N27" s="18" t="s">
        <v>496</v>
      </c>
      <c r="O27" s="18" t="s">
        <v>496</v>
      </c>
      <c r="P27" s="18" t="s">
        <v>496</v>
      </c>
      <c r="Q27" s="18" t="s">
        <v>496</v>
      </c>
      <c r="R27" s="18" t="s">
        <v>496</v>
      </c>
      <c r="S27" s="18">
        <v>3</v>
      </c>
      <c r="T27" s="21" t="s">
        <v>520</v>
      </c>
    </row>
    <row r="28" spans="1:20" ht="14.45" customHeight="1" x14ac:dyDescent="0.25">
      <c r="A28" s="18">
        <v>32</v>
      </c>
      <c r="B28" s="21" t="s">
        <v>24</v>
      </c>
      <c r="C28" s="43">
        <v>0.66200231481481475</v>
      </c>
      <c r="D28" s="18">
        <v>2180</v>
      </c>
      <c r="E28" s="18">
        <v>0</v>
      </c>
      <c r="F28" s="18">
        <v>2180</v>
      </c>
      <c r="G28" s="18">
        <v>25</v>
      </c>
      <c r="H28" s="18" t="s">
        <v>496</v>
      </c>
      <c r="I28" s="18" t="s">
        <v>496</v>
      </c>
      <c r="J28" s="18" t="s">
        <v>496</v>
      </c>
      <c r="K28" s="18" t="s">
        <v>496</v>
      </c>
      <c r="L28" s="18" t="s">
        <v>496</v>
      </c>
      <c r="M28" s="18" t="s">
        <v>496</v>
      </c>
      <c r="N28" s="18">
        <v>11</v>
      </c>
      <c r="O28" s="18" t="s">
        <v>496</v>
      </c>
      <c r="P28" s="18" t="s">
        <v>496</v>
      </c>
      <c r="Q28" s="18" t="s">
        <v>496</v>
      </c>
      <c r="R28" s="18">
        <v>1</v>
      </c>
      <c r="S28" s="18" t="s">
        <v>496</v>
      </c>
      <c r="T28" s="21" t="s">
        <v>521</v>
      </c>
    </row>
    <row r="29" spans="1:20" ht="14.45" customHeight="1" x14ac:dyDescent="0.25">
      <c r="A29" s="18">
        <v>20</v>
      </c>
      <c r="B29" s="21" t="s">
        <v>24</v>
      </c>
      <c r="C29" s="43">
        <v>0.65598379629629633</v>
      </c>
      <c r="D29" s="18">
        <v>2160</v>
      </c>
      <c r="E29" s="18">
        <v>0</v>
      </c>
      <c r="F29" s="18">
        <v>2160</v>
      </c>
      <c r="G29" s="18">
        <v>26</v>
      </c>
      <c r="H29" s="18" t="s">
        <v>496</v>
      </c>
      <c r="I29" s="18" t="s">
        <v>496</v>
      </c>
      <c r="J29" s="18" t="s">
        <v>496</v>
      </c>
      <c r="K29" s="18" t="s">
        <v>496</v>
      </c>
      <c r="L29" s="18" t="s">
        <v>496</v>
      </c>
      <c r="M29" s="18" t="s">
        <v>496</v>
      </c>
      <c r="N29" s="18">
        <v>12</v>
      </c>
      <c r="O29" s="18" t="s">
        <v>496</v>
      </c>
      <c r="P29" s="18" t="s">
        <v>496</v>
      </c>
      <c r="Q29" s="18" t="s">
        <v>496</v>
      </c>
      <c r="R29" s="18">
        <v>2</v>
      </c>
      <c r="S29" s="18" t="s">
        <v>496</v>
      </c>
      <c r="T29" s="21" t="s">
        <v>522</v>
      </c>
    </row>
    <row r="30" spans="1:20" ht="14.45" customHeight="1" x14ac:dyDescent="0.25">
      <c r="A30" s="18">
        <v>35</v>
      </c>
      <c r="B30" s="21" t="s">
        <v>6</v>
      </c>
      <c r="C30" s="43">
        <v>0.65625</v>
      </c>
      <c r="D30" s="18">
        <v>2150</v>
      </c>
      <c r="E30" s="18">
        <v>0</v>
      </c>
      <c r="F30" s="18">
        <v>2150</v>
      </c>
      <c r="G30" s="18">
        <v>27</v>
      </c>
      <c r="H30" s="18" t="s">
        <v>496</v>
      </c>
      <c r="I30" s="18" t="s">
        <v>496</v>
      </c>
      <c r="J30" s="18" t="s">
        <v>496</v>
      </c>
      <c r="K30" s="18">
        <v>11</v>
      </c>
      <c r="L30" s="18">
        <v>6</v>
      </c>
      <c r="M30" s="18" t="s">
        <v>496</v>
      </c>
      <c r="N30" s="18" t="s">
        <v>496</v>
      </c>
      <c r="O30" s="18" t="s">
        <v>496</v>
      </c>
      <c r="P30" s="18" t="s">
        <v>496</v>
      </c>
      <c r="Q30" s="18" t="s">
        <v>496</v>
      </c>
      <c r="R30" s="18" t="s">
        <v>496</v>
      </c>
      <c r="S30" s="18" t="s">
        <v>496</v>
      </c>
      <c r="T30" s="21" t="s">
        <v>523</v>
      </c>
    </row>
    <row r="31" spans="1:20" ht="14.45" customHeight="1" x14ac:dyDescent="0.25">
      <c r="A31" s="18">
        <v>29</v>
      </c>
      <c r="B31" s="21" t="s">
        <v>3</v>
      </c>
      <c r="C31" s="43">
        <v>0.65185185185185179</v>
      </c>
      <c r="D31" s="18">
        <v>2120</v>
      </c>
      <c r="E31" s="18">
        <v>0</v>
      </c>
      <c r="F31" s="18">
        <v>2120</v>
      </c>
      <c r="G31" s="18">
        <v>28</v>
      </c>
      <c r="H31" s="18" t="s">
        <v>496</v>
      </c>
      <c r="I31" s="18" t="s">
        <v>496</v>
      </c>
      <c r="J31" s="18" t="s">
        <v>496</v>
      </c>
      <c r="K31" s="18">
        <v>12</v>
      </c>
      <c r="L31" s="18" t="s">
        <v>496</v>
      </c>
      <c r="M31" s="18" t="s">
        <v>496</v>
      </c>
      <c r="N31" s="18" t="s">
        <v>496</v>
      </c>
      <c r="O31" s="18" t="s">
        <v>496</v>
      </c>
      <c r="P31" s="18" t="s">
        <v>496</v>
      </c>
      <c r="Q31" s="18" t="s">
        <v>496</v>
      </c>
      <c r="R31" s="18" t="s">
        <v>496</v>
      </c>
      <c r="S31" s="18" t="s">
        <v>496</v>
      </c>
      <c r="T31" s="21" t="s">
        <v>524</v>
      </c>
    </row>
    <row r="32" spans="1:20" ht="14.45" customHeight="1" x14ac:dyDescent="0.25">
      <c r="A32" s="18">
        <v>19</v>
      </c>
      <c r="B32" s="21" t="s">
        <v>4</v>
      </c>
      <c r="C32" s="43">
        <v>0.63990740740740737</v>
      </c>
      <c r="D32" s="18">
        <v>2110</v>
      </c>
      <c r="E32" s="18">
        <v>0</v>
      </c>
      <c r="F32" s="18">
        <v>2110</v>
      </c>
      <c r="G32" s="18">
        <v>29</v>
      </c>
      <c r="H32" s="18" t="s">
        <v>496</v>
      </c>
      <c r="I32" s="18" t="s">
        <v>496</v>
      </c>
      <c r="J32" s="18" t="s">
        <v>496</v>
      </c>
      <c r="K32" s="18" t="s">
        <v>496</v>
      </c>
      <c r="L32" s="18" t="s">
        <v>496</v>
      </c>
      <c r="M32" s="18" t="s">
        <v>496</v>
      </c>
      <c r="N32" s="18">
        <v>13</v>
      </c>
      <c r="O32" s="18" t="s">
        <v>496</v>
      </c>
      <c r="P32" s="18" t="s">
        <v>496</v>
      </c>
      <c r="Q32" s="18" t="s">
        <v>496</v>
      </c>
      <c r="R32" s="18" t="s">
        <v>496</v>
      </c>
      <c r="S32" s="18" t="s">
        <v>496</v>
      </c>
      <c r="T32" s="21" t="s">
        <v>525</v>
      </c>
    </row>
    <row r="33" spans="1:20" ht="14.45" customHeight="1" x14ac:dyDescent="0.25">
      <c r="A33" s="18">
        <v>1</v>
      </c>
      <c r="B33" s="21" t="s">
        <v>335</v>
      </c>
      <c r="C33" s="43">
        <v>0.58611111111111114</v>
      </c>
      <c r="D33" s="18">
        <v>2100</v>
      </c>
      <c r="E33" s="18">
        <v>0</v>
      </c>
      <c r="F33" s="18">
        <v>2100</v>
      </c>
      <c r="G33" s="18">
        <v>30</v>
      </c>
      <c r="H33" s="18" t="s">
        <v>496</v>
      </c>
      <c r="I33" s="18" t="s">
        <v>496</v>
      </c>
      <c r="J33" s="18" t="s">
        <v>496</v>
      </c>
      <c r="K33" s="18" t="s">
        <v>496</v>
      </c>
      <c r="L33" s="18" t="s">
        <v>496</v>
      </c>
      <c r="M33" s="18" t="s">
        <v>496</v>
      </c>
      <c r="N33" s="18">
        <v>14</v>
      </c>
      <c r="O33" s="18" t="s">
        <v>496</v>
      </c>
      <c r="P33" s="18" t="s">
        <v>496</v>
      </c>
      <c r="Q33" s="18" t="s">
        <v>496</v>
      </c>
      <c r="R33" s="18" t="s">
        <v>496</v>
      </c>
      <c r="S33" s="18">
        <v>4</v>
      </c>
      <c r="T33" s="21" t="s">
        <v>526</v>
      </c>
    </row>
    <row r="34" spans="1:20" ht="14.45" customHeight="1" x14ac:dyDescent="0.25">
      <c r="A34" s="18">
        <v>39</v>
      </c>
      <c r="B34" s="21" t="s">
        <v>7</v>
      </c>
      <c r="C34" s="43">
        <v>0.66505787037037034</v>
      </c>
      <c r="D34" s="18">
        <v>2040</v>
      </c>
      <c r="E34" s="18">
        <v>0</v>
      </c>
      <c r="F34" s="18">
        <v>2040</v>
      </c>
      <c r="G34" s="18">
        <v>31</v>
      </c>
      <c r="H34" s="18" t="s">
        <v>496</v>
      </c>
      <c r="I34" s="18" t="s">
        <v>496</v>
      </c>
      <c r="J34" s="18" t="s">
        <v>496</v>
      </c>
      <c r="K34" s="18" t="s">
        <v>496</v>
      </c>
      <c r="L34" s="18" t="s">
        <v>496</v>
      </c>
      <c r="M34" s="18" t="s">
        <v>496</v>
      </c>
      <c r="N34" s="18">
        <v>15</v>
      </c>
      <c r="O34" s="18">
        <v>7</v>
      </c>
      <c r="P34" s="18" t="s">
        <v>496</v>
      </c>
      <c r="Q34" s="18" t="s">
        <v>496</v>
      </c>
      <c r="R34" s="18" t="s">
        <v>496</v>
      </c>
      <c r="S34" s="18" t="s">
        <v>496</v>
      </c>
      <c r="T34" s="21" t="s">
        <v>527</v>
      </c>
    </row>
    <row r="35" spans="1:20" ht="14.45" customHeight="1" x14ac:dyDescent="0.25">
      <c r="A35" s="18">
        <v>22</v>
      </c>
      <c r="B35" s="21" t="s">
        <v>24</v>
      </c>
      <c r="C35" s="43">
        <v>0.63611111111111118</v>
      </c>
      <c r="D35" s="18">
        <v>2030</v>
      </c>
      <c r="E35" s="18">
        <v>0</v>
      </c>
      <c r="F35" s="18">
        <v>2030</v>
      </c>
      <c r="G35" s="18">
        <v>32</v>
      </c>
      <c r="H35" s="18" t="s">
        <v>496</v>
      </c>
      <c r="I35" s="18" t="s">
        <v>496</v>
      </c>
      <c r="J35" s="18" t="s">
        <v>496</v>
      </c>
      <c r="K35" s="18" t="s">
        <v>496</v>
      </c>
      <c r="L35" s="18" t="s">
        <v>496</v>
      </c>
      <c r="M35" s="18" t="s">
        <v>496</v>
      </c>
      <c r="N35" s="18">
        <v>16</v>
      </c>
      <c r="O35" s="18" t="s">
        <v>496</v>
      </c>
      <c r="P35" s="18" t="s">
        <v>496</v>
      </c>
      <c r="Q35" s="18" t="s">
        <v>496</v>
      </c>
      <c r="R35" s="18">
        <v>3</v>
      </c>
      <c r="S35" s="18" t="s">
        <v>496</v>
      </c>
      <c r="T35" s="21" t="s">
        <v>528</v>
      </c>
    </row>
    <row r="36" spans="1:20" ht="14.45" customHeight="1" x14ac:dyDescent="0.25">
      <c r="A36" s="18">
        <v>38</v>
      </c>
      <c r="B36" s="21" t="s">
        <v>335</v>
      </c>
      <c r="C36" s="43">
        <v>0.6640625</v>
      </c>
      <c r="D36" s="18">
        <v>2020</v>
      </c>
      <c r="E36" s="18">
        <v>0</v>
      </c>
      <c r="F36" s="18">
        <v>2020</v>
      </c>
      <c r="G36" s="18">
        <v>33</v>
      </c>
      <c r="H36" s="18" t="s">
        <v>496</v>
      </c>
      <c r="I36" s="18" t="s">
        <v>496</v>
      </c>
      <c r="J36" s="18" t="s">
        <v>496</v>
      </c>
      <c r="K36" s="18" t="s">
        <v>496</v>
      </c>
      <c r="L36" s="18" t="s">
        <v>496</v>
      </c>
      <c r="M36" s="18" t="s">
        <v>496</v>
      </c>
      <c r="N36" s="18">
        <v>17</v>
      </c>
      <c r="O36" s="18" t="s">
        <v>496</v>
      </c>
      <c r="P36" s="18" t="s">
        <v>496</v>
      </c>
      <c r="Q36" s="18" t="s">
        <v>496</v>
      </c>
      <c r="R36" s="18" t="s">
        <v>496</v>
      </c>
      <c r="S36" s="18">
        <v>5</v>
      </c>
      <c r="T36" s="21" t="s">
        <v>529</v>
      </c>
    </row>
    <row r="37" spans="1:20" ht="14.45" customHeight="1" x14ac:dyDescent="0.25">
      <c r="A37" s="18">
        <v>2</v>
      </c>
      <c r="B37" s="21" t="s">
        <v>106</v>
      </c>
      <c r="C37" s="43">
        <v>0.65844907407407405</v>
      </c>
      <c r="D37" s="18">
        <v>1950</v>
      </c>
      <c r="E37" s="18">
        <v>0</v>
      </c>
      <c r="F37" s="18">
        <v>1950</v>
      </c>
      <c r="G37" s="18">
        <v>34</v>
      </c>
      <c r="H37" s="18" t="s">
        <v>496</v>
      </c>
      <c r="I37" s="18" t="s">
        <v>496</v>
      </c>
      <c r="J37" s="18" t="s">
        <v>496</v>
      </c>
      <c r="K37" s="18" t="s">
        <v>496</v>
      </c>
      <c r="L37" s="18" t="s">
        <v>496</v>
      </c>
      <c r="M37" s="18" t="s">
        <v>496</v>
      </c>
      <c r="N37" s="18">
        <v>18</v>
      </c>
      <c r="O37" s="18">
        <v>8</v>
      </c>
      <c r="P37" s="18" t="s">
        <v>496</v>
      </c>
      <c r="Q37" s="18" t="s">
        <v>496</v>
      </c>
      <c r="R37" s="18" t="s">
        <v>496</v>
      </c>
      <c r="S37" s="18">
        <v>6</v>
      </c>
      <c r="T37" s="21" t="s">
        <v>530</v>
      </c>
    </row>
    <row r="38" spans="1:20" ht="14.45" customHeight="1" x14ac:dyDescent="0.25">
      <c r="A38" s="18">
        <v>37</v>
      </c>
      <c r="B38" s="21" t="s">
        <v>3</v>
      </c>
      <c r="C38" s="43">
        <v>0.60555555555555551</v>
      </c>
      <c r="D38" s="18">
        <v>1940</v>
      </c>
      <c r="E38" s="18">
        <v>0</v>
      </c>
      <c r="F38" s="18">
        <v>1940</v>
      </c>
      <c r="G38" s="18">
        <v>35</v>
      </c>
      <c r="H38" s="18" t="s">
        <v>496</v>
      </c>
      <c r="I38" s="18" t="s">
        <v>496</v>
      </c>
      <c r="J38" s="18" t="s">
        <v>496</v>
      </c>
      <c r="K38" s="18">
        <v>13</v>
      </c>
      <c r="L38" s="18" t="s">
        <v>496</v>
      </c>
      <c r="M38" s="18" t="s">
        <v>496</v>
      </c>
      <c r="N38" s="18" t="s">
        <v>496</v>
      </c>
      <c r="O38" s="18" t="s">
        <v>496</v>
      </c>
      <c r="P38" s="18" t="s">
        <v>496</v>
      </c>
      <c r="Q38" s="18" t="s">
        <v>496</v>
      </c>
      <c r="R38" s="18" t="s">
        <v>496</v>
      </c>
      <c r="S38" s="18" t="s">
        <v>496</v>
      </c>
      <c r="T38" s="21" t="s">
        <v>531</v>
      </c>
    </row>
    <row r="39" spans="1:20" ht="14.45" customHeight="1" x14ac:dyDescent="0.25">
      <c r="A39" s="18">
        <v>44</v>
      </c>
      <c r="B39" s="21" t="s">
        <v>4</v>
      </c>
      <c r="C39" s="43">
        <v>0.65636574074074072</v>
      </c>
      <c r="D39" s="18">
        <v>1890</v>
      </c>
      <c r="E39" s="18">
        <v>0</v>
      </c>
      <c r="F39" s="18">
        <v>1890</v>
      </c>
      <c r="G39" s="18">
        <v>36</v>
      </c>
      <c r="H39" s="18" t="s">
        <v>496</v>
      </c>
      <c r="I39" s="18" t="s">
        <v>496</v>
      </c>
      <c r="J39" s="18" t="s">
        <v>496</v>
      </c>
      <c r="K39" s="18" t="s">
        <v>496</v>
      </c>
      <c r="L39" s="18" t="s">
        <v>496</v>
      </c>
      <c r="M39" s="18" t="s">
        <v>496</v>
      </c>
      <c r="N39" s="18">
        <v>19</v>
      </c>
      <c r="O39" s="18" t="s">
        <v>496</v>
      </c>
      <c r="P39" s="18" t="s">
        <v>496</v>
      </c>
      <c r="Q39" s="18" t="s">
        <v>496</v>
      </c>
      <c r="R39" s="18" t="s">
        <v>496</v>
      </c>
      <c r="S39" s="18" t="s">
        <v>496</v>
      </c>
      <c r="T39" s="21" t="s">
        <v>532</v>
      </c>
    </row>
    <row r="40" spans="1:20" ht="14.45" customHeight="1" x14ac:dyDescent="0.25">
      <c r="A40" s="18">
        <v>68</v>
      </c>
      <c r="B40" s="21" t="s">
        <v>5</v>
      </c>
      <c r="C40" s="43">
        <v>0.62222222222222223</v>
      </c>
      <c r="D40" s="18">
        <v>1860</v>
      </c>
      <c r="E40" s="18">
        <v>0</v>
      </c>
      <c r="F40" s="18">
        <v>1860</v>
      </c>
      <c r="G40" s="18">
        <v>37</v>
      </c>
      <c r="H40" s="18">
        <v>5</v>
      </c>
      <c r="I40" s="18">
        <v>2</v>
      </c>
      <c r="J40" s="18" t="s">
        <v>496</v>
      </c>
      <c r="K40" s="18" t="s">
        <v>496</v>
      </c>
      <c r="L40" s="18" t="s">
        <v>496</v>
      </c>
      <c r="M40" s="18" t="s">
        <v>496</v>
      </c>
      <c r="N40" s="18" t="s">
        <v>496</v>
      </c>
      <c r="O40" s="18" t="s">
        <v>496</v>
      </c>
      <c r="P40" s="18" t="s">
        <v>496</v>
      </c>
      <c r="Q40" s="18" t="s">
        <v>496</v>
      </c>
      <c r="R40" s="18" t="s">
        <v>496</v>
      </c>
      <c r="S40" s="18" t="s">
        <v>496</v>
      </c>
      <c r="T40" s="21" t="s">
        <v>533</v>
      </c>
    </row>
    <row r="41" spans="1:20" ht="14.45" customHeight="1" x14ac:dyDescent="0.25">
      <c r="A41" s="18">
        <v>52</v>
      </c>
      <c r="B41" s="21" t="s">
        <v>9</v>
      </c>
      <c r="C41" s="43">
        <v>0.64444444444444449</v>
      </c>
      <c r="D41" s="18">
        <v>1860</v>
      </c>
      <c r="E41" s="18">
        <v>0</v>
      </c>
      <c r="F41" s="18">
        <v>1860</v>
      </c>
      <c r="G41" s="18">
        <v>38</v>
      </c>
      <c r="H41" s="18" t="s">
        <v>496</v>
      </c>
      <c r="I41" s="18" t="s">
        <v>496</v>
      </c>
      <c r="J41" s="18" t="s">
        <v>496</v>
      </c>
      <c r="K41" s="18">
        <v>14</v>
      </c>
      <c r="L41" s="18">
        <v>7</v>
      </c>
      <c r="M41" s="18">
        <v>2</v>
      </c>
      <c r="N41" s="18" t="s">
        <v>496</v>
      </c>
      <c r="O41" s="18" t="s">
        <v>496</v>
      </c>
      <c r="P41" s="18" t="s">
        <v>496</v>
      </c>
      <c r="Q41" s="18" t="s">
        <v>496</v>
      </c>
      <c r="R41" s="18" t="s">
        <v>496</v>
      </c>
      <c r="S41" s="18" t="s">
        <v>496</v>
      </c>
      <c r="T41" s="21" t="s">
        <v>534</v>
      </c>
    </row>
    <row r="42" spans="1:20" ht="14.45" customHeight="1" x14ac:dyDescent="0.25">
      <c r="A42" s="18">
        <v>67</v>
      </c>
      <c r="B42" s="21" t="s">
        <v>10</v>
      </c>
      <c r="C42" s="43">
        <v>0.59236111111111112</v>
      </c>
      <c r="D42" s="18">
        <v>1770</v>
      </c>
      <c r="E42" s="18">
        <v>0</v>
      </c>
      <c r="F42" s="18">
        <v>1770</v>
      </c>
      <c r="G42" s="18">
        <v>39</v>
      </c>
      <c r="H42" s="18" t="s">
        <v>496</v>
      </c>
      <c r="I42" s="18" t="s">
        <v>496</v>
      </c>
      <c r="J42" s="18" t="s">
        <v>496</v>
      </c>
      <c r="K42" s="18" t="s">
        <v>496</v>
      </c>
      <c r="L42" s="18" t="s">
        <v>496</v>
      </c>
      <c r="M42" s="18" t="s">
        <v>496</v>
      </c>
      <c r="N42" s="18">
        <v>20</v>
      </c>
      <c r="O42" s="18">
        <v>9</v>
      </c>
      <c r="P42" s="18">
        <v>2</v>
      </c>
      <c r="Q42" s="18" t="s">
        <v>496</v>
      </c>
      <c r="R42" s="18" t="s">
        <v>496</v>
      </c>
      <c r="S42" s="18" t="s">
        <v>496</v>
      </c>
      <c r="T42" s="21" t="s">
        <v>535</v>
      </c>
    </row>
    <row r="43" spans="1:20" ht="14.45" customHeight="1" x14ac:dyDescent="0.25">
      <c r="A43" s="18">
        <v>28</v>
      </c>
      <c r="B43" s="21" t="s">
        <v>406</v>
      </c>
      <c r="C43" s="43">
        <v>0.65416666666666667</v>
      </c>
      <c r="D43" s="18">
        <v>1740</v>
      </c>
      <c r="E43" s="18">
        <v>0</v>
      </c>
      <c r="F43" s="18">
        <v>1740</v>
      </c>
      <c r="G43" s="18">
        <v>40</v>
      </c>
      <c r="H43" s="18" t="s">
        <v>496</v>
      </c>
      <c r="I43" s="18" t="s">
        <v>496</v>
      </c>
      <c r="J43" s="18" t="s">
        <v>496</v>
      </c>
      <c r="K43" s="18">
        <v>15</v>
      </c>
      <c r="L43" s="18">
        <v>8</v>
      </c>
      <c r="M43" s="18">
        <v>3</v>
      </c>
      <c r="N43" s="18" t="s">
        <v>496</v>
      </c>
      <c r="O43" s="18" t="s">
        <v>496</v>
      </c>
      <c r="P43" s="18" t="s">
        <v>496</v>
      </c>
      <c r="Q43" s="18">
        <v>1</v>
      </c>
      <c r="R43" s="18" t="s">
        <v>496</v>
      </c>
      <c r="S43" s="18" t="s">
        <v>496</v>
      </c>
      <c r="T43" s="21" t="s">
        <v>536</v>
      </c>
    </row>
    <row r="44" spans="1:20" ht="14.45" customHeight="1" x14ac:dyDescent="0.25">
      <c r="A44" s="18">
        <v>50</v>
      </c>
      <c r="B44" s="21" t="s">
        <v>6</v>
      </c>
      <c r="C44" s="43">
        <v>0.65983796296296293</v>
      </c>
      <c r="D44" s="18">
        <v>1740</v>
      </c>
      <c r="E44" s="18">
        <v>0</v>
      </c>
      <c r="F44" s="18">
        <v>1740</v>
      </c>
      <c r="G44" s="18">
        <v>41</v>
      </c>
      <c r="H44" s="18" t="s">
        <v>496</v>
      </c>
      <c r="I44" s="18" t="s">
        <v>496</v>
      </c>
      <c r="J44" s="18" t="s">
        <v>496</v>
      </c>
      <c r="K44" s="18">
        <v>16</v>
      </c>
      <c r="L44" s="18">
        <v>9</v>
      </c>
      <c r="M44" s="18" t="s">
        <v>496</v>
      </c>
      <c r="N44" s="18" t="s">
        <v>496</v>
      </c>
      <c r="O44" s="18" t="s">
        <v>496</v>
      </c>
      <c r="P44" s="18" t="s">
        <v>496</v>
      </c>
      <c r="Q44" s="18" t="s">
        <v>496</v>
      </c>
      <c r="R44" s="18" t="s">
        <v>496</v>
      </c>
      <c r="S44" s="18" t="s">
        <v>496</v>
      </c>
      <c r="T44" s="21" t="s">
        <v>537</v>
      </c>
    </row>
    <row r="45" spans="1:20" x14ac:dyDescent="0.25">
      <c r="A45" s="18">
        <v>27</v>
      </c>
      <c r="B45" s="21" t="s">
        <v>350</v>
      </c>
      <c r="C45" s="43">
        <v>0.67146990740740742</v>
      </c>
      <c r="D45" s="18">
        <v>1860</v>
      </c>
      <c r="E45" s="18">
        <v>-140</v>
      </c>
      <c r="F45" s="18">
        <v>1720</v>
      </c>
      <c r="G45" s="18">
        <v>42</v>
      </c>
      <c r="H45" s="18" t="s">
        <v>496</v>
      </c>
      <c r="I45" s="18" t="s">
        <v>496</v>
      </c>
      <c r="J45" s="18" t="s">
        <v>496</v>
      </c>
      <c r="K45" s="18">
        <v>17</v>
      </c>
      <c r="L45" s="18">
        <v>10</v>
      </c>
      <c r="M45" s="18" t="s">
        <v>496</v>
      </c>
      <c r="N45" s="18" t="s">
        <v>496</v>
      </c>
      <c r="O45" s="18" t="s">
        <v>496</v>
      </c>
      <c r="P45" s="18" t="s">
        <v>496</v>
      </c>
      <c r="Q45" s="18" t="s">
        <v>496</v>
      </c>
      <c r="R45" s="18" t="s">
        <v>496</v>
      </c>
      <c r="S45" s="18">
        <v>7</v>
      </c>
      <c r="T45" s="21" t="s">
        <v>538</v>
      </c>
    </row>
    <row r="46" spans="1:20" x14ac:dyDescent="0.25">
      <c r="A46" s="18">
        <v>6</v>
      </c>
      <c r="B46" s="21" t="s">
        <v>24</v>
      </c>
      <c r="C46" s="43">
        <v>0.62760416666666663</v>
      </c>
      <c r="D46" s="18">
        <v>1700</v>
      </c>
      <c r="E46" s="18">
        <v>0</v>
      </c>
      <c r="F46" s="18">
        <v>1700</v>
      </c>
      <c r="G46" s="18">
        <v>43</v>
      </c>
      <c r="H46" s="18" t="s">
        <v>496</v>
      </c>
      <c r="I46" s="18" t="s">
        <v>496</v>
      </c>
      <c r="J46" s="18" t="s">
        <v>496</v>
      </c>
      <c r="K46" s="18" t="s">
        <v>496</v>
      </c>
      <c r="L46" s="18" t="s">
        <v>496</v>
      </c>
      <c r="M46" s="18" t="s">
        <v>496</v>
      </c>
      <c r="N46" s="18">
        <v>21</v>
      </c>
      <c r="O46" s="18" t="s">
        <v>496</v>
      </c>
      <c r="P46" s="18" t="s">
        <v>496</v>
      </c>
      <c r="Q46" s="18" t="s">
        <v>496</v>
      </c>
      <c r="R46" s="18">
        <v>4</v>
      </c>
      <c r="S46" s="18" t="s">
        <v>496</v>
      </c>
      <c r="T46" s="21" t="s">
        <v>539</v>
      </c>
    </row>
    <row r="47" spans="1:20" x14ac:dyDescent="0.25">
      <c r="A47" s="18">
        <v>58</v>
      </c>
      <c r="B47" s="21" t="s">
        <v>376</v>
      </c>
      <c r="C47" s="43">
        <v>0.65810185185185188</v>
      </c>
      <c r="D47" s="18">
        <v>1700</v>
      </c>
      <c r="E47" s="18">
        <v>0</v>
      </c>
      <c r="F47" s="18">
        <v>1700</v>
      </c>
      <c r="G47" s="18">
        <v>44</v>
      </c>
      <c r="H47" s="18" t="s">
        <v>496</v>
      </c>
      <c r="I47" s="18" t="s">
        <v>496</v>
      </c>
      <c r="J47" s="18" t="s">
        <v>496</v>
      </c>
      <c r="K47" s="18" t="s">
        <v>496</v>
      </c>
      <c r="L47" s="18" t="s">
        <v>496</v>
      </c>
      <c r="M47" s="18" t="s">
        <v>496</v>
      </c>
      <c r="N47" s="18">
        <v>22</v>
      </c>
      <c r="O47" s="18" t="s">
        <v>496</v>
      </c>
      <c r="P47" s="18" t="s">
        <v>496</v>
      </c>
      <c r="Q47" s="18" t="s">
        <v>496</v>
      </c>
      <c r="R47" s="18">
        <v>5</v>
      </c>
      <c r="S47" s="18">
        <v>8</v>
      </c>
      <c r="T47" s="21" t="s">
        <v>540</v>
      </c>
    </row>
    <row r="48" spans="1:20" x14ac:dyDescent="0.25">
      <c r="A48" s="18">
        <v>63</v>
      </c>
      <c r="B48" s="21" t="s">
        <v>335</v>
      </c>
      <c r="C48" s="43">
        <v>0.63402777777777775</v>
      </c>
      <c r="D48" s="18">
        <v>1640</v>
      </c>
      <c r="E48" s="18">
        <v>0</v>
      </c>
      <c r="F48" s="18">
        <v>1640</v>
      </c>
      <c r="G48" s="18">
        <v>45</v>
      </c>
      <c r="H48" s="18" t="s">
        <v>496</v>
      </c>
      <c r="I48" s="18" t="s">
        <v>496</v>
      </c>
      <c r="J48" s="18" t="s">
        <v>496</v>
      </c>
      <c r="K48" s="18" t="s">
        <v>496</v>
      </c>
      <c r="L48" s="18" t="s">
        <v>496</v>
      </c>
      <c r="M48" s="18" t="s">
        <v>496</v>
      </c>
      <c r="N48" s="18">
        <v>23</v>
      </c>
      <c r="O48" s="18" t="s">
        <v>496</v>
      </c>
      <c r="P48" s="18" t="s">
        <v>496</v>
      </c>
      <c r="Q48" s="18" t="s">
        <v>496</v>
      </c>
      <c r="R48" s="18" t="s">
        <v>496</v>
      </c>
      <c r="S48" s="18">
        <v>9</v>
      </c>
      <c r="T48" s="21" t="s">
        <v>541</v>
      </c>
    </row>
    <row r="49" spans="1:20" x14ac:dyDescent="0.25">
      <c r="A49" s="18">
        <v>10</v>
      </c>
      <c r="B49" s="21" t="s">
        <v>6</v>
      </c>
      <c r="C49" s="43">
        <v>0.62152777777777779</v>
      </c>
      <c r="D49" s="18">
        <v>1620</v>
      </c>
      <c r="E49" s="18">
        <v>0</v>
      </c>
      <c r="F49" s="18">
        <v>1620</v>
      </c>
      <c r="G49" s="18">
        <v>46</v>
      </c>
      <c r="H49" s="18" t="s">
        <v>496</v>
      </c>
      <c r="I49" s="18" t="s">
        <v>496</v>
      </c>
      <c r="J49" s="18" t="s">
        <v>496</v>
      </c>
      <c r="K49" s="18">
        <v>18</v>
      </c>
      <c r="L49" s="18">
        <v>11</v>
      </c>
      <c r="M49" s="18" t="s">
        <v>496</v>
      </c>
      <c r="N49" s="18" t="s">
        <v>496</v>
      </c>
      <c r="O49" s="18" t="s">
        <v>496</v>
      </c>
      <c r="P49" s="18" t="s">
        <v>496</v>
      </c>
      <c r="Q49" s="18" t="s">
        <v>496</v>
      </c>
      <c r="R49" s="18" t="s">
        <v>496</v>
      </c>
      <c r="S49" s="18" t="s">
        <v>496</v>
      </c>
      <c r="T49" s="21" t="s">
        <v>542</v>
      </c>
    </row>
    <row r="50" spans="1:20" x14ac:dyDescent="0.25">
      <c r="A50" s="18">
        <v>18</v>
      </c>
      <c r="B50" s="21" t="s">
        <v>3</v>
      </c>
      <c r="C50" s="43">
        <v>0.62152777777777779</v>
      </c>
      <c r="D50" s="18">
        <v>1580</v>
      </c>
      <c r="E50" s="18">
        <v>0</v>
      </c>
      <c r="F50" s="18">
        <v>1580</v>
      </c>
      <c r="G50" s="18">
        <v>47</v>
      </c>
      <c r="H50" s="18" t="s">
        <v>496</v>
      </c>
      <c r="I50" s="18" t="s">
        <v>496</v>
      </c>
      <c r="J50" s="18" t="s">
        <v>496</v>
      </c>
      <c r="K50" s="18">
        <v>19</v>
      </c>
      <c r="L50" s="18" t="s">
        <v>496</v>
      </c>
      <c r="M50" s="18" t="s">
        <v>496</v>
      </c>
      <c r="N50" s="18" t="s">
        <v>496</v>
      </c>
      <c r="O50" s="18" t="s">
        <v>496</v>
      </c>
      <c r="P50" s="18" t="s">
        <v>496</v>
      </c>
      <c r="Q50" s="18" t="s">
        <v>496</v>
      </c>
      <c r="R50" s="18" t="s">
        <v>496</v>
      </c>
      <c r="S50" s="18" t="s">
        <v>496</v>
      </c>
      <c r="T50" s="21" t="s">
        <v>543</v>
      </c>
    </row>
    <row r="51" spans="1:20" x14ac:dyDescent="0.25">
      <c r="A51" s="18">
        <v>23</v>
      </c>
      <c r="B51" s="21" t="s">
        <v>3</v>
      </c>
      <c r="C51" s="43">
        <v>0.66730324074074077</v>
      </c>
      <c r="D51" s="18">
        <v>1540</v>
      </c>
      <c r="E51" s="18">
        <v>-20</v>
      </c>
      <c r="F51" s="18">
        <v>1520</v>
      </c>
      <c r="G51" s="18">
        <v>48</v>
      </c>
      <c r="H51" s="18" t="s">
        <v>496</v>
      </c>
      <c r="I51" s="18" t="s">
        <v>496</v>
      </c>
      <c r="J51" s="18" t="s">
        <v>496</v>
      </c>
      <c r="K51" s="18">
        <v>20</v>
      </c>
      <c r="L51" s="18" t="s">
        <v>496</v>
      </c>
      <c r="M51" s="18" t="s">
        <v>496</v>
      </c>
      <c r="N51" s="18" t="s">
        <v>496</v>
      </c>
      <c r="O51" s="18" t="s">
        <v>496</v>
      </c>
      <c r="P51" s="18" t="s">
        <v>496</v>
      </c>
      <c r="Q51" s="18" t="s">
        <v>496</v>
      </c>
      <c r="R51" s="18" t="s">
        <v>496</v>
      </c>
      <c r="S51" s="18" t="s">
        <v>496</v>
      </c>
      <c r="T51" s="21" t="s">
        <v>544</v>
      </c>
    </row>
    <row r="52" spans="1:20" x14ac:dyDescent="0.25">
      <c r="A52" s="18">
        <v>40</v>
      </c>
      <c r="B52" s="21" t="s">
        <v>4</v>
      </c>
      <c r="C52" s="43">
        <v>0.61249999999999993</v>
      </c>
      <c r="D52" s="18">
        <v>1500</v>
      </c>
      <c r="E52" s="18">
        <v>0</v>
      </c>
      <c r="F52" s="18">
        <v>1500</v>
      </c>
      <c r="G52" s="18">
        <v>49</v>
      </c>
      <c r="H52" s="18" t="s">
        <v>496</v>
      </c>
      <c r="I52" s="18" t="s">
        <v>496</v>
      </c>
      <c r="J52" s="18" t="s">
        <v>496</v>
      </c>
      <c r="K52" s="18" t="s">
        <v>496</v>
      </c>
      <c r="L52" s="18" t="s">
        <v>496</v>
      </c>
      <c r="M52" s="18" t="s">
        <v>496</v>
      </c>
      <c r="N52" s="18">
        <v>24</v>
      </c>
      <c r="O52" s="18" t="s">
        <v>496</v>
      </c>
      <c r="P52" s="18" t="s">
        <v>496</v>
      </c>
      <c r="Q52" s="18" t="s">
        <v>496</v>
      </c>
      <c r="R52" s="18" t="s">
        <v>496</v>
      </c>
      <c r="S52" s="18" t="s">
        <v>496</v>
      </c>
      <c r="T52" s="21" t="s">
        <v>545</v>
      </c>
    </row>
    <row r="53" spans="1:20" x14ac:dyDescent="0.25">
      <c r="A53" s="18">
        <v>7</v>
      </c>
      <c r="B53" s="21" t="s">
        <v>350</v>
      </c>
      <c r="C53" s="43">
        <v>0.64652777777777781</v>
      </c>
      <c r="D53" s="18">
        <v>1290</v>
      </c>
      <c r="E53" s="18">
        <v>0</v>
      </c>
      <c r="F53" s="18">
        <v>1290</v>
      </c>
      <c r="G53" s="18">
        <v>50</v>
      </c>
      <c r="H53" s="18" t="s">
        <v>496</v>
      </c>
      <c r="I53" s="18" t="s">
        <v>496</v>
      </c>
      <c r="J53" s="18" t="s">
        <v>496</v>
      </c>
      <c r="K53" s="18">
        <v>21</v>
      </c>
      <c r="L53" s="18">
        <v>12</v>
      </c>
      <c r="M53" s="18" t="s">
        <v>496</v>
      </c>
      <c r="N53" s="18" t="s">
        <v>496</v>
      </c>
      <c r="O53" s="18" t="s">
        <v>496</v>
      </c>
      <c r="P53" s="18" t="s">
        <v>496</v>
      </c>
      <c r="Q53" s="18" t="s">
        <v>496</v>
      </c>
      <c r="R53" s="18" t="s">
        <v>496</v>
      </c>
      <c r="S53" s="18">
        <v>10</v>
      </c>
      <c r="T53" s="21" t="s">
        <v>546</v>
      </c>
    </row>
    <row r="54" spans="1:20" x14ac:dyDescent="0.25">
      <c r="A54" s="18">
        <v>16</v>
      </c>
      <c r="B54" s="21" t="s">
        <v>376</v>
      </c>
      <c r="C54" s="43">
        <v>0.65416666666666667</v>
      </c>
      <c r="D54" s="18">
        <v>1140</v>
      </c>
      <c r="E54" s="18">
        <v>0</v>
      </c>
      <c r="F54" s="18">
        <v>1140</v>
      </c>
      <c r="G54" s="18">
        <v>51</v>
      </c>
      <c r="H54" s="18" t="s">
        <v>496</v>
      </c>
      <c r="I54" s="18" t="s">
        <v>496</v>
      </c>
      <c r="J54" s="18" t="s">
        <v>496</v>
      </c>
      <c r="K54" s="18" t="s">
        <v>496</v>
      </c>
      <c r="L54" s="18" t="s">
        <v>496</v>
      </c>
      <c r="M54" s="18" t="s">
        <v>496</v>
      </c>
      <c r="N54" s="18">
        <v>25</v>
      </c>
      <c r="O54" s="18" t="s">
        <v>496</v>
      </c>
      <c r="P54" s="18" t="s">
        <v>496</v>
      </c>
      <c r="Q54" s="18" t="s">
        <v>496</v>
      </c>
      <c r="R54" s="18">
        <v>6</v>
      </c>
      <c r="S54" s="18">
        <v>11</v>
      </c>
      <c r="T54" s="21" t="s">
        <v>547</v>
      </c>
    </row>
    <row r="55" spans="1:20" x14ac:dyDescent="0.25">
      <c r="A55" s="18">
        <v>24</v>
      </c>
      <c r="B55" s="21" t="s">
        <v>376</v>
      </c>
      <c r="C55" s="43">
        <v>0.65416666666666667</v>
      </c>
      <c r="D55" s="18">
        <v>1140</v>
      </c>
      <c r="E55" s="18">
        <v>0</v>
      </c>
      <c r="F55" s="18">
        <v>1140</v>
      </c>
      <c r="G55" s="18">
        <v>52</v>
      </c>
      <c r="H55" s="18" t="s">
        <v>496</v>
      </c>
      <c r="I55" s="18" t="s">
        <v>496</v>
      </c>
      <c r="J55" s="18" t="s">
        <v>496</v>
      </c>
      <c r="K55" s="18" t="s">
        <v>496</v>
      </c>
      <c r="L55" s="18" t="s">
        <v>496</v>
      </c>
      <c r="M55" s="18" t="s">
        <v>496</v>
      </c>
      <c r="N55" s="18">
        <v>26</v>
      </c>
      <c r="O55" s="18" t="s">
        <v>496</v>
      </c>
      <c r="P55" s="18" t="s">
        <v>496</v>
      </c>
      <c r="Q55" s="18" t="s">
        <v>496</v>
      </c>
      <c r="R55" s="18">
        <v>7</v>
      </c>
      <c r="S55" s="18">
        <v>12</v>
      </c>
      <c r="T55" s="21" t="s">
        <v>548</v>
      </c>
    </row>
    <row r="56" spans="1:20" x14ac:dyDescent="0.25">
      <c r="A56" s="18">
        <v>15</v>
      </c>
      <c r="B56" s="21" t="s">
        <v>24</v>
      </c>
      <c r="C56" s="43">
        <v>0.5493055555555556</v>
      </c>
      <c r="D56" s="18">
        <v>930</v>
      </c>
      <c r="E56" s="18">
        <v>0</v>
      </c>
      <c r="F56" s="18">
        <v>930</v>
      </c>
      <c r="G56" s="18">
        <v>53</v>
      </c>
      <c r="H56" s="18" t="s">
        <v>496</v>
      </c>
      <c r="I56" s="18" t="s">
        <v>496</v>
      </c>
      <c r="J56" s="18" t="s">
        <v>496</v>
      </c>
      <c r="K56" s="18" t="s">
        <v>496</v>
      </c>
      <c r="L56" s="18" t="s">
        <v>496</v>
      </c>
      <c r="M56" s="18" t="s">
        <v>496</v>
      </c>
      <c r="N56" s="18">
        <v>27</v>
      </c>
      <c r="O56" s="18" t="s">
        <v>496</v>
      </c>
      <c r="P56" s="18" t="s">
        <v>496</v>
      </c>
      <c r="Q56" s="18" t="s">
        <v>496</v>
      </c>
      <c r="R56" s="18">
        <v>8</v>
      </c>
      <c r="S56" s="18" t="s">
        <v>496</v>
      </c>
      <c r="T56" s="21" t="s">
        <v>549</v>
      </c>
    </row>
    <row r="57" spans="1:20" x14ac:dyDescent="0.25">
      <c r="A57" s="18">
        <v>12</v>
      </c>
      <c r="B57" s="21" t="s">
        <v>366</v>
      </c>
      <c r="C57" s="43">
        <v>0.58680555555555558</v>
      </c>
      <c r="D57" s="18">
        <v>930</v>
      </c>
      <c r="E57" s="18">
        <v>0</v>
      </c>
      <c r="F57" s="18">
        <v>930</v>
      </c>
      <c r="G57" s="18">
        <v>54</v>
      </c>
      <c r="H57" s="18" t="s">
        <v>496</v>
      </c>
      <c r="I57" s="18" t="s">
        <v>496</v>
      </c>
      <c r="J57" s="18" t="s">
        <v>496</v>
      </c>
      <c r="K57" s="18">
        <v>22</v>
      </c>
      <c r="L57" s="18">
        <v>13</v>
      </c>
      <c r="M57" s="18">
        <v>4</v>
      </c>
      <c r="N57" s="18" t="s">
        <v>496</v>
      </c>
      <c r="O57" s="18" t="s">
        <v>496</v>
      </c>
      <c r="P57" s="18" t="s">
        <v>496</v>
      </c>
      <c r="Q57" s="18" t="s">
        <v>496</v>
      </c>
      <c r="R57" s="18" t="s">
        <v>496</v>
      </c>
      <c r="S57" s="18">
        <v>13</v>
      </c>
      <c r="T57" s="21" t="s">
        <v>550</v>
      </c>
    </row>
    <row r="58" spans="1:20" x14ac:dyDescent="0.25">
      <c r="A58" s="18">
        <v>14</v>
      </c>
      <c r="B58" s="21" t="s">
        <v>10</v>
      </c>
      <c r="C58" s="43">
        <v>0.5493055555555556</v>
      </c>
      <c r="D58" s="18">
        <v>830</v>
      </c>
      <c r="E58" s="18">
        <v>0</v>
      </c>
      <c r="F58" s="18">
        <v>830</v>
      </c>
      <c r="G58" s="18">
        <v>55</v>
      </c>
      <c r="H58" s="18" t="s">
        <v>496</v>
      </c>
      <c r="I58" s="18" t="s">
        <v>496</v>
      </c>
      <c r="J58" s="18" t="s">
        <v>496</v>
      </c>
      <c r="K58" s="18" t="s">
        <v>496</v>
      </c>
      <c r="L58" s="18" t="s">
        <v>496</v>
      </c>
      <c r="M58" s="18" t="s">
        <v>496</v>
      </c>
      <c r="N58" s="18">
        <v>28</v>
      </c>
      <c r="O58" s="18">
        <v>10</v>
      </c>
      <c r="P58" s="18">
        <v>3</v>
      </c>
      <c r="Q58" s="18" t="s">
        <v>496</v>
      </c>
      <c r="R58" s="18" t="s">
        <v>496</v>
      </c>
      <c r="S58" s="18" t="s">
        <v>496</v>
      </c>
      <c r="T58" s="21" t="s">
        <v>551</v>
      </c>
    </row>
    <row r="59" spans="1:20" x14ac:dyDescent="0.25">
      <c r="A59" s="18">
        <v>57</v>
      </c>
      <c r="B59" s="21" t="s">
        <v>24</v>
      </c>
      <c r="C59" s="43">
        <v>0.56388888888888888</v>
      </c>
      <c r="D59" s="18">
        <v>760</v>
      </c>
      <c r="E59" s="18">
        <v>0</v>
      </c>
      <c r="F59" s="18">
        <v>760</v>
      </c>
      <c r="G59" s="18">
        <v>56</v>
      </c>
      <c r="H59" s="18" t="s">
        <v>496</v>
      </c>
      <c r="I59" s="18" t="s">
        <v>496</v>
      </c>
      <c r="J59" s="18" t="s">
        <v>496</v>
      </c>
      <c r="K59" s="18" t="s">
        <v>496</v>
      </c>
      <c r="L59" s="18" t="s">
        <v>496</v>
      </c>
      <c r="M59" s="18" t="s">
        <v>496</v>
      </c>
      <c r="N59" s="18">
        <v>29</v>
      </c>
      <c r="O59" s="18" t="s">
        <v>496</v>
      </c>
      <c r="P59" s="18" t="s">
        <v>496</v>
      </c>
      <c r="Q59" s="18" t="s">
        <v>496</v>
      </c>
      <c r="R59" s="18">
        <v>9</v>
      </c>
      <c r="S59" s="18" t="s">
        <v>496</v>
      </c>
      <c r="T59" s="21" t="s">
        <v>552</v>
      </c>
    </row>
    <row r="60" spans="1:20" x14ac:dyDescent="0.25">
      <c r="A60" s="18">
        <v>64</v>
      </c>
      <c r="B60" s="21" t="s">
        <v>24</v>
      </c>
      <c r="C60" s="43">
        <v>0.56874999999999998</v>
      </c>
      <c r="D60" s="18">
        <v>620</v>
      </c>
      <c r="E60" s="18">
        <v>0</v>
      </c>
      <c r="F60" s="18">
        <v>620</v>
      </c>
      <c r="G60" s="18">
        <v>57</v>
      </c>
      <c r="H60" s="18" t="s">
        <v>496</v>
      </c>
      <c r="I60" s="18" t="s">
        <v>496</v>
      </c>
      <c r="J60" s="18" t="s">
        <v>496</v>
      </c>
      <c r="K60" s="18" t="s">
        <v>496</v>
      </c>
      <c r="L60" s="18" t="s">
        <v>496</v>
      </c>
      <c r="M60" s="18" t="s">
        <v>496</v>
      </c>
      <c r="N60" s="18">
        <v>30</v>
      </c>
      <c r="O60" s="18" t="s">
        <v>496</v>
      </c>
      <c r="P60" s="18" t="s">
        <v>496</v>
      </c>
      <c r="Q60" s="18" t="s">
        <v>496</v>
      </c>
      <c r="R60" s="18">
        <v>10</v>
      </c>
      <c r="S60" s="18" t="s">
        <v>496</v>
      </c>
      <c r="T60" s="21" t="s">
        <v>553</v>
      </c>
    </row>
    <row r="61" spans="1:20" x14ac:dyDescent="0.25">
      <c r="A61" s="18">
        <v>33</v>
      </c>
      <c r="B61" s="21" t="s">
        <v>7</v>
      </c>
      <c r="C61" s="43">
        <v>0.51388888888888895</v>
      </c>
      <c r="D61" s="18">
        <v>520</v>
      </c>
      <c r="E61" s="18">
        <v>0</v>
      </c>
      <c r="F61" s="18">
        <v>520</v>
      </c>
      <c r="G61" s="18">
        <v>58</v>
      </c>
      <c r="H61" s="18" t="s">
        <v>496</v>
      </c>
      <c r="I61" s="18" t="s">
        <v>496</v>
      </c>
      <c r="J61" s="18" t="s">
        <v>496</v>
      </c>
      <c r="K61" s="18" t="s">
        <v>496</v>
      </c>
      <c r="L61" s="18" t="s">
        <v>496</v>
      </c>
      <c r="M61" s="18" t="s">
        <v>496</v>
      </c>
      <c r="N61" s="18">
        <v>31</v>
      </c>
      <c r="O61" s="18">
        <v>11</v>
      </c>
      <c r="P61" s="18" t="s">
        <v>496</v>
      </c>
      <c r="Q61" s="18" t="s">
        <v>496</v>
      </c>
      <c r="R61" s="18" t="s">
        <v>496</v>
      </c>
      <c r="S61" s="18" t="s">
        <v>496</v>
      </c>
      <c r="T61" s="21" t="s">
        <v>554</v>
      </c>
    </row>
    <row r="62" spans="1:20" x14ac:dyDescent="0.25">
      <c r="A62" s="18">
        <v>53</v>
      </c>
      <c r="B62" s="21" t="s">
        <v>24</v>
      </c>
      <c r="C62" s="43">
        <v>0.56319444444444444</v>
      </c>
      <c r="D62" s="18">
        <v>520</v>
      </c>
      <c r="E62" s="18">
        <v>0</v>
      </c>
      <c r="F62" s="18">
        <v>520</v>
      </c>
      <c r="G62" s="18">
        <v>59</v>
      </c>
      <c r="H62" s="18" t="s">
        <v>496</v>
      </c>
      <c r="I62" s="18" t="s">
        <v>496</v>
      </c>
      <c r="J62" s="18" t="s">
        <v>496</v>
      </c>
      <c r="K62" s="18" t="s">
        <v>496</v>
      </c>
      <c r="L62" s="18" t="s">
        <v>496</v>
      </c>
      <c r="M62" s="18" t="s">
        <v>496</v>
      </c>
      <c r="N62" s="18">
        <v>32</v>
      </c>
      <c r="O62" s="18" t="s">
        <v>496</v>
      </c>
      <c r="P62" s="18" t="s">
        <v>496</v>
      </c>
      <c r="Q62" s="18" t="s">
        <v>496</v>
      </c>
      <c r="R62" s="18">
        <v>11</v>
      </c>
      <c r="S62" s="18" t="s">
        <v>496</v>
      </c>
      <c r="T62" s="21" t="s">
        <v>555</v>
      </c>
    </row>
    <row r="63" spans="1:20" x14ac:dyDescent="0.25">
      <c r="A63" s="18">
        <v>34</v>
      </c>
      <c r="B63" s="21" t="s">
        <v>419</v>
      </c>
      <c r="C63" s="43">
        <v>0.5131944444444444</v>
      </c>
      <c r="D63" s="18">
        <v>510</v>
      </c>
      <c r="E63" s="18">
        <v>0</v>
      </c>
      <c r="F63" s="18">
        <v>510</v>
      </c>
      <c r="G63" s="18">
        <v>60</v>
      </c>
      <c r="H63" s="18" t="s">
        <v>496</v>
      </c>
      <c r="I63" s="18" t="s">
        <v>496</v>
      </c>
      <c r="J63" s="18" t="s">
        <v>496</v>
      </c>
      <c r="K63" s="18">
        <v>23</v>
      </c>
      <c r="L63" s="18" t="s">
        <v>496</v>
      </c>
      <c r="M63" s="18" t="s">
        <v>496</v>
      </c>
      <c r="N63" s="18" t="s">
        <v>496</v>
      </c>
      <c r="O63" s="18" t="s">
        <v>496</v>
      </c>
      <c r="P63" s="18" t="s">
        <v>496</v>
      </c>
      <c r="Q63" s="18" t="s">
        <v>496</v>
      </c>
      <c r="R63" s="18">
        <v>12</v>
      </c>
      <c r="S63" s="18" t="s">
        <v>496</v>
      </c>
      <c r="T63" s="21" t="s">
        <v>556</v>
      </c>
    </row>
  </sheetData>
  <sheetProtection sort="0" autoFilter="0" pivotTables="0"/>
  <autoFilter ref="A3:T120">
    <sortState ref="A4:X266">
      <sortCondition ref="A4:A266"/>
    </sortState>
  </autoFilter>
  <sortState ref="A4:X83">
    <sortCondition descending="1" ref="F4:F7"/>
    <sortCondition ref="C4:C7"/>
  </sortState>
  <mergeCells count="2">
    <mergeCell ref="A1:T1"/>
    <mergeCell ref="A2:T2"/>
  </mergeCells>
  <conditionalFormatting sqref="G5:G63 G4:S4">
    <cfRule type="expression" dxfId="15" priority="30">
      <formula>#REF!&lt;&gt;1</formula>
    </cfRule>
  </conditionalFormatting>
  <conditionalFormatting sqref="S5:S63">
    <cfRule type="expression" dxfId="14" priority="27">
      <formula>#REF!&lt;&gt;1</formula>
    </cfRule>
  </conditionalFormatting>
  <conditionalFormatting sqref="H5:R63">
    <cfRule type="expression" dxfId="13" priority="2">
      <formula>#REF!&lt;&gt;1</formula>
    </cfRule>
  </conditionalFormatting>
  <pageMargins left="0.23622047244094491" right="0.23622047244094491" top="0.35433070866141736" bottom="0.35433070866141736" header="0.31496062992125984" footer="0"/>
  <pageSetup paperSize="9" scale="8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6"/>
  <sheetViews>
    <sheetView workbookViewId="0">
      <selection sqref="A1:XFD1048576"/>
    </sheetView>
  </sheetViews>
  <sheetFormatPr defaultColWidth="9.140625" defaultRowHeight="15" outlineLevelCol="1" x14ac:dyDescent="0.25"/>
  <cols>
    <col min="1" max="1" width="5.5703125" style="17" customWidth="1"/>
    <col min="2" max="2" width="7.28515625" style="17" customWidth="1"/>
    <col min="3" max="3" width="10.5703125" style="15" customWidth="1"/>
    <col min="4" max="4" width="7.5703125" style="15" customWidth="1"/>
    <col min="5" max="5" width="5" style="17" customWidth="1"/>
    <col min="6" max="19" width="4.28515625" style="17" customWidth="1"/>
    <col min="20" max="20" width="4.28515625" style="17" hidden="1" customWidth="1" outlineLevel="1"/>
    <col min="21" max="21" width="4.28515625" style="17" customWidth="1" collapsed="1"/>
    <col min="22" max="22" width="5.5703125" style="17" hidden="1" customWidth="1" outlineLevel="1"/>
    <col min="23" max="23" width="2.28515625" style="17" customWidth="1" collapsed="1"/>
    <col min="24" max="24" width="72.42578125" style="17" bestFit="1" customWidth="1"/>
    <col min="25" max="48" width="5.140625" style="17" customWidth="1"/>
    <col min="49" max="16384" width="9.140625" style="17"/>
  </cols>
  <sheetData>
    <row r="1" spans="1:24" ht="18.75" x14ac:dyDescent="0.3">
      <c r="A1" s="36" t="s">
        <v>310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4" x14ac:dyDescent="0.25">
      <c r="A2" s="32" t="s">
        <v>309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s="19" customFormat="1" ht="28.9" customHeight="1" x14ac:dyDescent="0.25">
      <c r="A3" s="16" t="s">
        <v>15</v>
      </c>
      <c r="B3" s="16" t="s">
        <v>17</v>
      </c>
      <c r="C3" s="22" t="s">
        <v>26</v>
      </c>
      <c r="D3" s="22" t="s">
        <v>131</v>
      </c>
      <c r="E3" s="16" t="s">
        <v>14</v>
      </c>
      <c r="F3" s="14" t="s">
        <v>2</v>
      </c>
      <c r="G3" s="14" t="s">
        <v>5</v>
      </c>
      <c r="H3" s="14" t="s">
        <v>8</v>
      </c>
      <c r="I3" s="14" t="s">
        <v>3</v>
      </c>
      <c r="J3" s="14" t="s">
        <v>6</v>
      </c>
      <c r="K3" s="14" t="s">
        <v>9</v>
      </c>
      <c r="L3" s="14" t="s">
        <v>4</v>
      </c>
      <c r="M3" s="14" t="s">
        <v>7</v>
      </c>
      <c r="N3" s="14" t="s">
        <v>10</v>
      </c>
      <c r="O3" s="14" t="s">
        <v>28</v>
      </c>
      <c r="P3" s="14" t="s">
        <v>11</v>
      </c>
      <c r="Q3" s="14" t="s">
        <v>27</v>
      </c>
      <c r="R3" s="14" t="s">
        <v>70</v>
      </c>
      <c r="S3" s="14" t="s">
        <v>71</v>
      </c>
      <c r="T3" s="14" t="s">
        <v>12</v>
      </c>
      <c r="U3" s="14" t="s">
        <v>13</v>
      </c>
      <c r="V3" s="16" t="s">
        <v>76</v>
      </c>
      <c r="W3" s="16"/>
      <c r="X3" s="16" t="s">
        <v>29</v>
      </c>
    </row>
    <row r="4" spans="1:24" ht="14.45" customHeight="1" x14ac:dyDescent="0.25">
      <c r="A4" s="18">
        <v>131</v>
      </c>
      <c r="B4" s="21" t="e">
        <f>VLOOKUP(A4,Reformat!A:K,3,FALSE)</f>
        <v>#N/A</v>
      </c>
      <c r="C4" s="29" t="s">
        <v>304</v>
      </c>
      <c r="D4" s="26">
        <v>3780</v>
      </c>
      <c r="E4" s="18" t="str">
        <f>IF(IFERROR($B4,"E")="E","",MAX(E$3:E3)+1)</f>
        <v/>
      </c>
      <c r="F4" s="18" t="str">
        <f>IF(IFERROR($B4,"E")="E","",IF(LEFT($B4,1)=F$3,MAX(F$3:F3)+1,""))</f>
        <v/>
      </c>
      <c r="G4" s="18" t="str">
        <f>IF(IFERROR($B4,"E")="E","",IF(LEFT($B4,2)=G$3,MAX(G$3:G3)+1,IF(LEFT($B4,2)=LEFT(G$3,1)&amp;"S",MAX(G$3:G3)+1,"")))</f>
        <v/>
      </c>
      <c r="H4" s="18" t="str">
        <f>IF(IFERROR($B4,"E")="E","",IF(LEFT($B4,3)=H$3,MAX(H$3:H3)+1,""))</f>
        <v/>
      </c>
      <c r="I4" s="18" t="str">
        <f>IF(IFERROR($B4,"E")="E","",IF(LEFT($B4,1)=I$3,MAX(I$3:I3)+1,""))</f>
        <v/>
      </c>
      <c r="J4" s="18" t="str">
        <f>IF(IFERROR($B4,"E")="E","",IF(LEFT($B4,2)=J$3,MAX(J$3:J3)+1,IF(LEFT($B4,2)=LEFT(J$3,1)&amp;"S",MAX(J$3:J3)+1,"")))</f>
        <v/>
      </c>
      <c r="K4" s="18" t="str">
        <f>IF(IFERROR($B4,"E")="E","",IF(LEFT($B4,3)=K$3,MAX(K$3:K3)+1,""))</f>
        <v/>
      </c>
      <c r="L4" s="18" t="str">
        <f>IF(IFERROR($B4,"E")="E","",IF(LEFT($B4,1)=L$3,MAX(L$3:L3)+1,""))</f>
        <v/>
      </c>
      <c r="M4" s="18" t="str">
        <f>IF(IFERROR($B4,"E")="E","",IF(LEFT($B4,2)=M$3,MAX(M$3:M3)+1,IF(LEFT($B4,2)=LEFT(M$3,1)&amp;"S",MAX(M$3:M3)+1,"")))</f>
        <v/>
      </c>
      <c r="N4" s="18" t="str">
        <f>IF(IFERROR($B4,"E")="E","",IF(LEFT($B4,3)=N$3,MAX(N$3:N3)+1,""))</f>
        <v/>
      </c>
      <c r="O4" s="18" t="str">
        <f>IF(IFERROR(FIND("U",$B4,1),0)=0,"",MAX(O$3:O3)+1)</f>
        <v/>
      </c>
      <c r="P4" s="18" t="str">
        <f>IF(IFERROR(FIND("F",$B4,1),0)=0,"",MAX(P$3:P3)+1)</f>
        <v/>
      </c>
      <c r="Q4" s="18" t="str">
        <f>IF(IFERROR(FIND("M,J",$B4,1),0)=0,"",MAX(Q$3:Q3)+1)</f>
        <v/>
      </c>
      <c r="R4" s="18" t="str">
        <f>IF(IFERROR(FIND("W,J",$B4,1),0)=0,"",MAX(R$3:R3)+1)</f>
        <v/>
      </c>
      <c r="S4" s="18" t="str">
        <f>IF(IFERROR(FIND("X,J",$B4,1),0)=0,"",MAX(S$3:S3)+1)</f>
        <v/>
      </c>
      <c r="T4" s="18" t="str">
        <f>IF(IFERROR(FIND("J",$B4,1),0)=0,"",MAX(T$3:T3)+1)</f>
        <v/>
      </c>
      <c r="U4" s="18" t="str">
        <f>IF(IFERROR(FIND("N",$B4,1),0)=0,"",MAX(U$3:U3)+1)</f>
        <v/>
      </c>
      <c r="V4" s="21">
        <f>MIN(F4:U4)</f>
        <v>0</v>
      </c>
      <c r="W4" s="21"/>
      <c r="X4" s="21" t="e">
        <f>VLOOKUP($A4,Reformat!$A:$K,11,FALSE)</f>
        <v>#N/A</v>
      </c>
    </row>
    <row r="5" spans="1:24" ht="14.45" customHeight="1" x14ac:dyDescent="0.25">
      <c r="A5" s="18">
        <v>154</v>
      </c>
      <c r="B5" s="21" t="e">
        <f>VLOOKUP(A5,Reformat!A:K,3,FALSE)</f>
        <v>#N/A</v>
      </c>
      <c r="C5" s="29" t="s">
        <v>160</v>
      </c>
      <c r="D5" s="26">
        <v>3610</v>
      </c>
      <c r="E5" s="18" t="str">
        <f>IF(IFERROR($B5,"E")="E","",MAX(E$3:E4)+1)</f>
        <v/>
      </c>
      <c r="F5" s="18" t="str">
        <f>IF(IFERROR($B5,"E")="E","",IF(LEFT($B5,1)=F$3,MAX(F$3:F4)+1,""))</f>
        <v/>
      </c>
      <c r="G5" s="18" t="str">
        <f>IF(IFERROR($B5,"E")="E","",IF(LEFT($B5,2)=G$3,MAX(G$3:G4)+1,IF(LEFT($B5,2)=LEFT(G$3,1)&amp;"S",MAX(G$3:G4)+1,"")))</f>
        <v/>
      </c>
      <c r="H5" s="18" t="str">
        <f>IF(IFERROR($B5,"E")="E","",IF(LEFT($B5,3)=H$3,MAX(H$3:H4)+1,""))</f>
        <v/>
      </c>
      <c r="I5" s="18" t="str">
        <f>IF(IFERROR($B5,"E")="E","",IF(LEFT($B5,1)=I$3,MAX(I$3:I4)+1,""))</f>
        <v/>
      </c>
      <c r="J5" s="18" t="str">
        <f>IF(IFERROR($B5,"E")="E","",IF(LEFT($B5,2)=J$3,MAX(J$3:J4)+1,IF(LEFT($B5,2)=LEFT(J$3,1)&amp;"S",MAX(J$3:J4)+1,"")))</f>
        <v/>
      </c>
      <c r="K5" s="18" t="str">
        <f>IF(IFERROR($B5,"E")="E","",IF(LEFT($B5,3)=K$3,MAX(K$3:K4)+1,""))</f>
        <v/>
      </c>
      <c r="L5" s="18" t="str">
        <f>IF(IFERROR($B5,"E")="E","",IF(LEFT($B5,1)=L$3,MAX(L$3:L4)+1,""))</f>
        <v/>
      </c>
      <c r="M5" s="18" t="str">
        <f>IF(IFERROR($B5,"E")="E","",IF(LEFT($B5,2)=M$3,MAX(M$3:M4)+1,IF(LEFT($B5,2)=LEFT(M$3,1)&amp;"S",MAX(M$3:M4)+1,"")))</f>
        <v/>
      </c>
      <c r="N5" s="18" t="str">
        <f>IF(IFERROR($B5,"E")="E","",IF(LEFT($B5,3)=N$3,MAX(N$3:N4)+1,""))</f>
        <v/>
      </c>
      <c r="O5" s="18" t="str">
        <f>IF(IFERROR(FIND("U",$B5,1),0)=0,"",MAX(O$3:O4)+1)</f>
        <v/>
      </c>
      <c r="P5" s="18" t="str">
        <f>IF(IFERROR(FIND("F",$B5,1),0)=0,"",MAX(P$3:P4)+1)</f>
        <v/>
      </c>
      <c r="Q5" s="18" t="str">
        <f>IF(IFERROR(FIND("M,J",$B5,1),0)=0,"",MAX(Q$3:Q4)+1)</f>
        <v/>
      </c>
      <c r="R5" s="18" t="str">
        <f>IF(IFERROR(FIND("W,J",$B5,1),0)=0,"",MAX(R$3:R4)+1)</f>
        <v/>
      </c>
      <c r="S5" s="18" t="str">
        <f>IF(IFERROR(FIND("X,J",$B5,1),0)=0,"",MAX(S$3:S4)+1)</f>
        <v/>
      </c>
      <c r="T5" s="18" t="str">
        <f>IF(IFERROR(FIND("J",$B5,1),0)=0,"",MAX(T$3:T4)+1)</f>
        <v/>
      </c>
      <c r="U5" s="18" t="str">
        <f>IF(IFERROR(FIND("N",$B5,1),0)=0,"",MAX(U$3:U4)+1)</f>
        <v/>
      </c>
      <c r="V5" s="21">
        <f t="shared" ref="V5:V68" si="0">MIN(F5:U5)</f>
        <v>0</v>
      </c>
      <c r="W5" s="21"/>
      <c r="X5" s="21" t="e">
        <f>VLOOKUP($A5,Reformat!$A:$K,11,FALSE)</f>
        <v>#N/A</v>
      </c>
    </row>
    <row r="6" spans="1:24" ht="14.45" customHeight="1" x14ac:dyDescent="0.25">
      <c r="A6" s="18">
        <v>19</v>
      </c>
      <c r="B6" s="21" t="str">
        <f>VLOOKUP(A6,Reformat!A:K,3,FALSE)</f>
        <v>X</v>
      </c>
      <c r="C6" s="29" t="s">
        <v>241</v>
      </c>
      <c r="D6" s="26">
        <v>3540</v>
      </c>
      <c r="E6" s="18">
        <f>IF(IFERROR($B6,"E")="E","",MAX(E$3:E5)+1)</f>
        <v>1</v>
      </c>
      <c r="F6" s="18" t="str">
        <f>IF(IFERROR($B6,"E")="E","",IF(LEFT($B6,1)=F$3,MAX(F$3:F5)+1,""))</f>
        <v/>
      </c>
      <c r="G6" s="18" t="str">
        <f>IF(IFERROR($B6,"E")="E","",IF(LEFT($B6,2)=G$3,MAX(G$3:G5)+1,IF(LEFT($B6,2)=LEFT(G$3,1)&amp;"S",MAX(G$3:G5)+1,"")))</f>
        <v/>
      </c>
      <c r="H6" s="18" t="str">
        <f>IF(IFERROR($B6,"E")="E","",IF(LEFT($B6,3)=H$3,MAX(H$3:H5)+1,""))</f>
        <v/>
      </c>
      <c r="I6" s="18" t="str">
        <f>IF(IFERROR($B6,"E")="E","",IF(LEFT($B6,1)=I$3,MAX(I$3:I5)+1,""))</f>
        <v/>
      </c>
      <c r="J6" s="18" t="str">
        <f>IF(IFERROR($B6,"E")="E","",IF(LEFT($B6,2)=J$3,MAX(J$3:J5)+1,IF(LEFT($B6,2)=LEFT(J$3,1)&amp;"S",MAX(J$3:J5)+1,"")))</f>
        <v/>
      </c>
      <c r="K6" s="18" t="str">
        <f>IF(IFERROR($B6,"E")="E","",IF(LEFT($B6,3)=K$3,MAX(K$3:K5)+1,""))</f>
        <v/>
      </c>
      <c r="L6" s="18">
        <f>IF(IFERROR($B6,"E")="E","",IF(LEFT($B6,1)=L$3,MAX(L$3:L5)+1,""))</f>
        <v>1</v>
      </c>
      <c r="M6" s="18" t="str">
        <f>IF(IFERROR($B6,"E")="E","",IF(LEFT($B6,2)=M$3,MAX(M$3:M5)+1,IF(LEFT($B6,2)=LEFT(M$3,1)&amp;"S",MAX(M$3:M5)+1,"")))</f>
        <v/>
      </c>
      <c r="N6" s="18" t="str">
        <f>IF(IFERROR($B6,"E")="E","",IF(LEFT($B6,3)=N$3,MAX(N$3:N5)+1,""))</f>
        <v/>
      </c>
      <c r="O6" s="18" t="str">
        <f>IF(IFERROR(FIND("U",$B6,1),0)=0,"",MAX(O$3:O5)+1)</f>
        <v/>
      </c>
      <c r="P6" s="18" t="str">
        <f>IF(IFERROR(FIND("F",$B6,1),0)=0,"",MAX(P$3:P5)+1)</f>
        <v/>
      </c>
      <c r="Q6" s="18" t="str">
        <f>IF(IFERROR(FIND("M,J",$B6,1),0)=0,"",MAX(Q$3:Q5)+1)</f>
        <v/>
      </c>
      <c r="R6" s="18" t="str">
        <f>IF(IFERROR(FIND("W,J",$B6,1),0)=0,"",MAX(R$3:R5)+1)</f>
        <v/>
      </c>
      <c r="S6" s="18" t="str">
        <f>IF(IFERROR(FIND("X,J",$B6,1),0)=0,"",MAX(S$3:S5)+1)</f>
        <v/>
      </c>
      <c r="T6" s="18" t="str">
        <f>IF(IFERROR(FIND("J",$B6,1),0)=0,"",MAX(T$3:T5)+1)</f>
        <v/>
      </c>
      <c r="U6" s="18" t="str">
        <f>IF(IFERROR(FIND("N",$B6,1),0)=0,"",MAX(U$3:U5)+1)</f>
        <v/>
      </c>
      <c r="V6" s="21">
        <f t="shared" si="0"/>
        <v>1</v>
      </c>
      <c r="W6" s="21"/>
      <c r="X6" s="21" t="str">
        <f>VLOOKUP($A6,Reformat!$A:$K,11,FALSE)</f>
        <v>Monica Lo Presti, Rod Stephens</v>
      </c>
    </row>
    <row r="7" spans="1:24" ht="14.45" customHeight="1" x14ac:dyDescent="0.25">
      <c r="A7" s="18">
        <v>22</v>
      </c>
      <c r="B7" s="21" t="str">
        <f>VLOOKUP(A7,Reformat!A:K,3,FALSE)</f>
        <v>X,F</v>
      </c>
      <c r="C7" s="29" t="s">
        <v>164</v>
      </c>
      <c r="D7" s="26">
        <v>3470</v>
      </c>
      <c r="E7" s="18">
        <f>IF(IFERROR($B7,"E")="E","",MAX(E$3:E6)+1)</f>
        <v>2</v>
      </c>
      <c r="F7" s="18" t="str">
        <f>IF(IFERROR($B7,"E")="E","",IF(LEFT($B7,1)=F$3,MAX(F$3:F6)+1,""))</f>
        <v/>
      </c>
      <c r="G7" s="18" t="str">
        <f>IF(IFERROR($B7,"E")="E","",IF(LEFT($B7,2)=G$3,MAX(G$3:G6)+1,IF(LEFT($B7,2)=LEFT(G$3,1)&amp;"S",MAX(G$3:G6)+1,"")))</f>
        <v/>
      </c>
      <c r="H7" s="18" t="str">
        <f>IF(IFERROR($B7,"E")="E","",IF(LEFT($B7,3)=H$3,MAX(H$3:H6)+1,""))</f>
        <v/>
      </c>
      <c r="I7" s="18" t="str">
        <f>IF(IFERROR($B7,"E")="E","",IF(LEFT($B7,1)=I$3,MAX(I$3:I6)+1,""))</f>
        <v/>
      </c>
      <c r="J7" s="18" t="str">
        <f>IF(IFERROR($B7,"E")="E","",IF(LEFT($B7,2)=J$3,MAX(J$3:J6)+1,IF(LEFT($B7,2)=LEFT(J$3,1)&amp;"S",MAX(J$3:J6)+1,"")))</f>
        <v/>
      </c>
      <c r="K7" s="18" t="str">
        <f>IF(IFERROR($B7,"E")="E","",IF(LEFT($B7,3)=K$3,MAX(K$3:K6)+1,""))</f>
        <v/>
      </c>
      <c r="L7" s="18">
        <f>IF(IFERROR($B7,"E")="E","",IF(LEFT($B7,1)=L$3,MAX(L$3:L6)+1,""))</f>
        <v>2</v>
      </c>
      <c r="M7" s="18" t="str">
        <f>IF(IFERROR($B7,"E")="E","",IF(LEFT($B7,2)=M$3,MAX(M$3:M6)+1,IF(LEFT($B7,2)=LEFT(M$3,1)&amp;"S",MAX(M$3:M6)+1,"")))</f>
        <v/>
      </c>
      <c r="N7" s="18" t="str">
        <f>IF(IFERROR($B7,"E")="E","",IF(LEFT($B7,3)=N$3,MAX(N$3:N6)+1,""))</f>
        <v/>
      </c>
      <c r="O7" s="18" t="str">
        <f>IF(IFERROR(FIND("U",$B7,1),0)=0,"",MAX(O$3:O6)+1)</f>
        <v/>
      </c>
      <c r="P7" s="18">
        <f>IF(IFERROR(FIND("F",$B7,1),0)=0,"",MAX(P$3:P6)+1)</f>
        <v>1</v>
      </c>
      <c r="Q7" s="18" t="str">
        <f>IF(IFERROR(FIND("M,J",$B7,1),0)=0,"",MAX(Q$3:Q6)+1)</f>
        <v/>
      </c>
      <c r="R7" s="18" t="str">
        <f>IF(IFERROR(FIND("W,J",$B7,1),0)=0,"",MAX(R$3:R6)+1)</f>
        <v/>
      </c>
      <c r="S7" s="18" t="str">
        <f>IF(IFERROR(FIND("X,J",$B7,1),0)=0,"",MAX(S$3:S6)+1)</f>
        <v/>
      </c>
      <c r="T7" s="18" t="str">
        <f>IF(IFERROR(FIND("J",$B7,1),0)=0,"",MAX(T$3:T6)+1)</f>
        <v/>
      </c>
      <c r="U7" s="18" t="str">
        <f>IF(IFERROR(FIND("N",$B7,1),0)=0,"",MAX(U$3:U6)+1)</f>
        <v/>
      </c>
      <c r="V7" s="21">
        <f t="shared" si="0"/>
        <v>1</v>
      </c>
      <c r="W7" s="21"/>
      <c r="X7" s="21" t="str">
        <f>VLOOKUP($A7,Reformat!$A:$K,11,FALSE)</f>
        <v>Sally etherington, Sam Bishop, Edie Bishop</v>
      </c>
    </row>
    <row r="8" spans="1:24" ht="14.45" customHeight="1" x14ac:dyDescent="0.25">
      <c r="A8" s="18">
        <v>174</v>
      </c>
      <c r="B8" s="21" t="e">
        <f>VLOOKUP(A8,Reformat!A:K,3,FALSE)</f>
        <v>#N/A</v>
      </c>
      <c r="C8" s="29" t="s">
        <v>262</v>
      </c>
      <c r="D8" s="26">
        <v>3360</v>
      </c>
      <c r="E8" s="18" t="str">
        <f>IF(IFERROR($B8,"E")="E","",MAX(E$3:E7)+1)</f>
        <v/>
      </c>
      <c r="F8" s="18" t="str">
        <f>IF(IFERROR($B8,"E")="E","",IF(LEFT($B8,1)=F$3,MAX(F$3:F7)+1,""))</f>
        <v/>
      </c>
      <c r="G8" s="18" t="str">
        <f>IF(IFERROR($B8,"E")="E","",IF(LEFT($B8,2)=G$3,MAX(G$3:G7)+1,IF(LEFT($B8,2)=LEFT(G$3,1)&amp;"S",MAX(G$3:G7)+1,"")))</f>
        <v/>
      </c>
      <c r="H8" s="18" t="str">
        <f>IF(IFERROR($B8,"E")="E","",IF(LEFT($B8,3)=H$3,MAX(H$3:H7)+1,""))</f>
        <v/>
      </c>
      <c r="I8" s="18" t="str">
        <f>IF(IFERROR($B8,"E")="E","",IF(LEFT($B8,1)=I$3,MAX(I$3:I7)+1,""))</f>
        <v/>
      </c>
      <c r="J8" s="18" t="str">
        <f>IF(IFERROR($B8,"E")="E","",IF(LEFT($B8,2)=J$3,MAX(J$3:J7)+1,IF(LEFT($B8,2)=LEFT(J$3,1)&amp;"S",MAX(J$3:J7)+1,"")))</f>
        <v/>
      </c>
      <c r="K8" s="18" t="str">
        <f>IF(IFERROR($B8,"E")="E","",IF(LEFT($B8,3)=K$3,MAX(K$3:K7)+1,""))</f>
        <v/>
      </c>
      <c r="L8" s="18" t="str">
        <f>IF(IFERROR($B8,"E")="E","",IF(LEFT($B8,1)=L$3,MAX(L$3:L7)+1,""))</f>
        <v/>
      </c>
      <c r="M8" s="18" t="str">
        <f>IF(IFERROR($B8,"E")="E","",IF(LEFT($B8,2)=M$3,MAX(M$3:M7)+1,IF(LEFT($B8,2)=LEFT(M$3,1)&amp;"S",MAX(M$3:M7)+1,"")))</f>
        <v/>
      </c>
      <c r="N8" s="18" t="str">
        <f>IF(IFERROR($B8,"E")="E","",IF(LEFT($B8,3)=N$3,MAX(N$3:N7)+1,""))</f>
        <v/>
      </c>
      <c r="O8" s="18" t="str">
        <f>IF(IFERROR(FIND("U",$B8,1),0)=0,"",MAX(O$3:O7)+1)</f>
        <v/>
      </c>
      <c r="P8" s="18" t="str">
        <f>IF(IFERROR(FIND("F",$B8,1),0)=0,"",MAX(P$3:P7)+1)</f>
        <v/>
      </c>
      <c r="Q8" s="18" t="str">
        <f>IF(IFERROR(FIND("M,J",$B8,1),0)=0,"",MAX(Q$3:Q7)+1)</f>
        <v/>
      </c>
      <c r="R8" s="18" t="str">
        <f>IF(IFERROR(FIND("W,J",$B8,1),0)=0,"",MAX(R$3:R7)+1)</f>
        <v/>
      </c>
      <c r="S8" s="18" t="str">
        <f>IF(IFERROR(FIND("X,J",$B8,1),0)=0,"",MAX(S$3:S7)+1)</f>
        <v/>
      </c>
      <c r="T8" s="18" t="str">
        <f>IF(IFERROR(FIND("J",$B8,1),0)=0,"",MAX(T$3:T7)+1)</f>
        <v/>
      </c>
      <c r="U8" s="18" t="str">
        <f>IF(IFERROR(FIND("N",$B8,1),0)=0,"",MAX(U$3:U7)+1)</f>
        <v/>
      </c>
      <c r="V8" s="21">
        <f t="shared" si="0"/>
        <v>0</v>
      </c>
      <c r="W8" s="21"/>
      <c r="X8" s="21" t="e">
        <f>VLOOKUP($A8,Reformat!$A:$K,11,FALSE)</f>
        <v>#N/A</v>
      </c>
    </row>
    <row r="9" spans="1:24" ht="14.45" customHeight="1" x14ac:dyDescent="0.25">
      <c r="A9" s="18">
        <v>46</v>
      </c>
      <c r="B9" s="21" t="str">
        <f>VLOOKUP(A9,Reformat!A:K,3,FALSE)</f>
        <v>WSV</v>
      </c>
      <c r="C9" s="29" t="s">
        <v>246</v>
      </c>
      <c r="D9" s="26">
        <v>3180</v>
      </c>
      <c r="E9" s="18">
        <f>IF(IFERROR($B9,"E")="E","",MAX(E$3:E8)+1)</f>
        <v>3</v>
      </c>
      <c r="F9" s="18" t="str">
        <f>IF(IFERROR($B9,"E")="E","",IF(LEFT($B9,1)=F$3,MAX(F$3:F8)+1,""))</f>
        <v/>
      </c>
      <c r="G9" s="18" t="str">
        <f>IF(IFERROR($B9,"E")="E","",IF(LEFT($B9,2)=G$3,MAX(G$3:G8)+1,IF(LEFT($B9,2)=LEFT(G$3,1)&amp;"S",MAX(G$3:G8)+1,"")))</f>
        <v/>
      </c>
      <c r="H9" s="18" t="str">
        <f>IF(IFERROR($B9,"E")="E","",IF(LEFT($B9,3)=H$3,MAX(H$3:H8)+1,""))</f>
        <v/>
      </c>
      <c r="I9" s="18">
        <f>IF(IFERROR($B9,"E")="E","",IF(LEFT($B9,1)=I$3,MAX(I$3:I8)+1,""))</f>
        <v>1</v>
      </c>
      <c r="J9" s="18">
        <f>IF(IFERROR($B9,"E")="E","",IF(LEFT($B9,2)=J$3,MAX(J$3:J8)+1,IF(LEFT($B9,2)=LEFT(J$3,1)&amp;"S",MAX(J$3:J8)+1,"")))</f>
        <v>1</v>
      </c>
      <c r="K9" s="18">
        <f>IF(IFERROR($B9,"E")="E","",IF(LEFT($B9,3)=K$3,MAX(K$3:K8)+1,""))</f>
        <v>1</v>
      </c>
      <c r="L9" s="18" t="str">
        <f>IF(IFERROR($B9,"E")="E","",IF(LEFT($B9,1)=L$3,MAX(L$3:L8)+1,""))</f>
        <v/>
      </c>
      <c r="M9" s="18" t="str">
        <f>IF(IFERROR($B9,"E")="E","",IF(LEFT($B9,2)=M$3,MAX(M$3:M8)+1,IF(LEFT($B9,2)=LEFT(M$3,1)&amp;"S",MAX(M$3:M8)+1,"")))</f>
        <v/>
      </c>
      <c r="N9" s="18" t="str">
        <f>IF(IFERROR($B9,"E")="E","",IF(LEFT($B9,3)=N$3,MAX(N$3:N8)+1,""))</f>
        <v/>
      </c>
      <c r="O9" s="18" t="str">
        <f>IF(IFERROR(FIND("U",$B9,1),0)=0,"",MAX(O$3:O8)+1)</f>
        <v/>
      </c>
      <c r="P9" s="18" t="str">
        <f>IF(IFERROR(FIND("F",$B9,1),0)=0,"",MAX(P$3:P8)+1)</f>
        <v/>
      </c>
      <c r="Q9" s="18" t="str">
        <f>IF(IFERROR(FIND("M,J",$B9,1),0)=0,"",MAX(Q$3:Q8)+1)</f>
        <v/>
      </c>
      <c r="R9" s="18" t="str">
        <f>IF(IFERROR(FIND("W,J",$B9,1),0)=0,"",MAX(R$3:R8)+1)</f>
        <v/>
      </c>
      <c r="S9" s="18" t="str">
        <f>IF(IFERROR(FIND("X,J",$B9,1),0)=0,"",MAX(S$3:S8)+1)</f>
        <v/>
      </c>
      <c r="T9" s="18" t="str">
        <f>IF(IFERROR(FIND("J",$B9,1),0)=0,"",MAX(T$3:T8)+1)</f>
        <v/>
      </c>
      <c r="U9" s="18" t="str">
        <f>IF(IFERROR(FIND("N",$B9,1),0)=0,"",MAX(U$3:U8)+1)</f>
        <v/>
      </c>
      <c r="V9" s="21">
        <f t="shared" si="0"/>
        <v>1</v>
      </c>
      <c r="W9" s="21"/>
      <c r="X9" s="21" t="str">
        <f>VLOOKUP($A9,Reformat!$A:$K,11,FALSE)</f>
        <v>Linden Young, Lynda McMahon, Elna Estcourt</v>
      </c>
    </row>
    <row r="10" spans="1:24" ht="14.45" customHeight="1" x14ac:dyDescent="0.25">
      <c r="A10" s="18">
        <v>110</v>
      </c>
      <c r="B10" s="21" t="e">
        <f>VLOOKUP(A10,Reformat!A:K,3,FALSE)</f>
        <v>#N/A</v>
      </c>
      <c r="C10" s="29" t="s">
        <v>249</v>
      </c>
      <c r="D10" s="26">
        <v>3180</v>
      </c>
      <c r="E10" s="18" t="str">
        <f>IF(IFERROR($B10,"E")="E","",MAX(E$3:E9)+1)</f>
        <v/>
      </c>
      <c r="F10" s="18" t="str">
        <f>IF(IFERROR($B10,"E")="E","",IF(LEFT($B10,1)=F$3,MAX(F$3:F9)+1,""))</f>
        <v/>
      </c>
      <c r="G10" s="18" t="str">
        <f>IF(IFERROR($B10,"E")="E","",IF(LEFT($B10,2)=G$3,MAX(G$3:G9)+1,IF(LEFT($B10,2)=LEFT(G$3,1)&amp;"S",MAX(G$3:G9)+1,"")))</f>
        <v/>
      </c>
      <c r="H10" s="18" t="str">
        <f>IF(IFERROR($B10,"E")="E","",IF(LEFT($B10,3)=H$3,MAX(H$3:H9)+1,""))</f>
        <v/>
      </c>
      <c r="I10" s="18" t="str">
        <f>IF(IFERROR($B10,"E")="E","",IF(LEFT($B10,1)=I$3,MAX(I$3:I9)+1,""))</f>
        <v/>
      </c>
      <c r="J10" s="18" t="str">
        <f>IF(IFERROR($B10,"E")="E","",IF(LEFT($B10,2)=J$3,MAX(J$3:J9)+1,IF(LEFT($B10,2)=LEFT(J$3,1)&amp;"S",MAX(J$3:J9)+1,"")))</f>
        <v/>
      </c>
      <c r="K10" s="18" t="str">
        <f>IF(IFERROR($B10,"E")="E","",IF(LEFT($B10,3)=K$3,MAX(K$3:K9)+1,""))</f>
        <v/>
      </c>
      <c r="L10" s="18" t="str">
        <f>IF(IFERROR($B10,"E")="E","",IF(LEFT($B10,1)=L$3,MAX(L$3:L9)+1,""))</f>
        <v/>
      </c>
      <c r="M10" s="18" t="str">
        <f>IF(IFERROR($B10,"E")="E","",IF(LEFT($B10,2)=M$3,MAX(M$3:M9)+1,IF(LEFT($B10,2)=LEFT(M$3,1)&amp;"S",MAX(M$3:M9)+1,"")))</f>
        <v/>
      </c>
      <c r="N10" s="18" t="str">
        <f>IF(IFERROR($B10,"E")="E","",IF(LEFT($B10,3)=N$3,MAX(N$3:N9)+1,""))</f>
        <v/>
      </c>
      <c r="O10" s="18" t="str">
        <f>IF(IFERROR(FIND("U",$B10,1),0)=0,"",MAX(O$3:O9)+1)</f>
        <v/>
      </c>
      <c r="P10" s="18" t="str">
        <f>IF(IFERROR(FIND("F",$B10,1),0)=0,"",MAX(P$3:P9)+1)</f>
        <v/>
      </c>
      <c r="Q10" s="18" t="str">
        <f>IF(IFERROR(FIND("M,J",$B10,1),0)=0,"",MAX(Q$3:Q9)+1)</f>
        <v/>
      </c>
      <c r="R10" s="18" t="str">
        <f>IF(IFERROR(FIND("W,J",$B10,1),0)=0,"",MAX(R$3:R9)+1)</f>
        <v/>
      </c>
      <c r="S10" s="18" t="str">
        <f>IF(IFERROR(FIND("X,J",$B10,1),0)=0,"",MAX(S$3:S9)+1)</f>
        <v/>
      </c>
      <c r="T10" s="18" t="str">
        <f>IF(IFERROR(FIND("J",$B10,1),0)=0,"",MAX(T$3:T9)+1)</f>
        <v/>
      </c>
      <c r="U10" s="18" t="str">
        <f>IF(IFERROR(FIND("N",$B10,1),0)=0,"",MAX(U$3:U9)+1)</f>
        <v/>
      </c>
      <c r="V10" s="21">
        <f t="shared" si="0"/>
        <v>0</v>
      </c>
      <c r="W10" s="21"/>
      <c r="X10" s="21" t="e">
        <f>VLOOKUP($A10,Reformat!$A:$K,11,FALSE)</f>
        <v>#N/A</v>
      </c>
    </row>
    <row r="11" spans="1:24" ht="14.45" customHeight="1" x14ac:dyDescent="0.25">
      <c r="A11" s="18">
        <v>156</v>
      </c>
      <c r="B11" s="21" t="e">
        <f>VLOOKUP(A11,Reformat!A:K,3,FALSE)</f>
        <v>#N/A</v>
      </c>
      <c r="C11" s="29" t="s">
        <v>286</v>
      </c>
      <c r="D11" s="26">
        <v>3090</v>
      </c>
      <c r="E11" s="18" t="str">
        <f>IF(IFERROR($B11,"E")="E","",MAX(E$3:E10)+1)</f>
        <v/>
      </c>
      <c r="F11" s="18" t="str">
        <f>IF(IFERROR($B11,"E")="E","",IF(LEFT($B11,1)=F$3,MAX(F$3:F10)+1,""))</f>
        <v/>
      </c>
      <c r="G11" s="18" t="str">
        <f>IF(IFERROR($B11,"E")="E","",IF(LEFT($B11,2)=G$3,MAX(G$3:G10)+1,IF(LEFT($B11,2)=LEFT(G$3,1)&amp;"S",MAX(G$3:G10)+1,"")))</f>
        <v/>
      </c>
      <c r="H11" s="18" t="str">
        <f>IF(IFERROR($B11,"E")="E","",IF(LEFT($B11,3)=H$3,MAX(H$3:H10)+1,""))</f>
        <v/>
      </c>
      <c r="I11" s="18" t="str">
        <f>IF(IFERROR($B11,"E")="E","",IF(LEFT($B11,1)=I$3,MAX(I$3:I10)+1,""))</f>
        <v/>
      </c>
      <c r="J11" s="18" t="str">
        <f>IF(IFERROR($B11,"E")="E","",IF(LEFT($B11,2)=J$3,MAX(J$3:J10)+1,IF(LEFT($B11,2)=LEFT(J$3,1)&amp;"S",MAX(J$3:J10)+1,"")))</f>
        <v/>
      </c>
      <c r="K11" s="18" t="str">
        <f>IF(IFERROR($B11,"E")="E","",IF(LEFT($B11,3)=K$3,MAX(K$3:K10)+1,""))</f>
        <v/>
      </c>
      <c r="L11" s="18" t="str">
        <f>IF(IFERROR($B11,"E")="E","",IF(LEFT($B11,1)=L$3,MAX(L$3:L10)+1,""))</f>
        <v/>
      </c>
      <c r="M11" s="18" t="str">
        <f>IF(IFERROR($B11,"E")="E","",IF(LEFT($B11,2)=M$3,MAX(M$3:M10)+1,IF(LEFT($B11,2)=LEFT(M$3,1)&amp;"S",MAX(M$3:M10)+1,"")))</f>
        <v/>
      </c>
      <c r="N11" s="18" t="str">
        <f>IF(IFERROR($B11,"E")="E","",IF(LEFT($B11,3)=N$3,MAX(N$3:N10)+1,""))</f>
        <v/>
      </c>
      <c r="O11" s="18" t="str">
        <f>IF(IFERROR(FIND("U",$B11,1),0)=0,"",MAX(O$3:O10)+1)</f>
        <v/>
      </c>
      <c r="P11" s="18" t="str">
        <f>IF(IFERROR(FIND("F",$B11,1),0)=0,"",MAX(P$3:P10)+1)</f>
        <v/>
      </c>
      <c r="Q11" s="18" t="str">
        <f>IF(IFERROR(FIND("M,J",$B11,1),0)=0,"",MAX(Q$3:Q10)+1)</f>
        <v/>
      </c>
      <c r="R11" s="18" t="str">
        <f>IF(IFERROR(FIND("W,J",$B11,1),0)=0,"",MAX(R$3:R10)+1)</f>
        <v/>
      </c>
      <c r="S11" s="18" t="str">
        <f>IF(IFERROR(FIND("X,J",$B11,1),0)=0,"",MAX(S$3:S10)+1)</f>
        <v/>
      </c>
      <c r="T11" s="18" t="str">
        <f>IF(IFERROR(FIND("J",$B11,1),0)=0,"",MAX(T$3:T10)+1)</f>
        <v/>
      </c>
      <c r="U11" s="18" t="str">
        <f>IF(IFERROR(FIND("N",$B11,1),0)=0,"",MAX(U$3:U10)+1)</f>
        <v/>
      </c>
      <c r="V11" s="21">
        <f t="shared" si="0"/>
        <v>0</v>
      </c>
      <c r="W11" s="21"/>
      <c r="X11" s="21" t="e">
        <f>VLOOKUP($A11,Reformat!$A:$K,11,FALSE)</f>
        <v>#N/A</v>
      </c>
    </row>
    <row r="12" spans="1:24" ht="14.45" customHeight="1" x14ac:dyDescent="0.25">
      <c r="A12" s="18">
        <v>12</v>
      </c>
      <c r="B12" s="21" t="str">
        <f>VLOOKUP(A12,Reformat!A:K,3,FALSE)</f>
        <v>WSV,N</v>
      </c>
      <c r="C12" s="29" t="s">
        <v>237</v>
      </c>
      <c r="D12" s="26">
        <v>2940</v>
      </c>
      <c r="E12" s="18">
        <f>IF(IFERROR($B12,"E")="E","",MAX(E$3:E11)+1)</f>
        <v>4</v>
      </c>
      <c r="F12" s="18" t="str">
        <f>IF(IFERROR($B12,"E")="E","",IF(LEFT($B12,1)=F$3,MAX(F$3:F11)+1,""))</f>
        <v/>
      </c>
      <c r="G12" s="18" t="str">
        <f>IF(IFERROR($B12,"E")="E","",IF(LEFT($B12,2)=G$3,MAX(G$3:G11)+1,IF(LEFT($B12,2)=LEFT(G$3,1)&amp;"S",MAX(G$3:G11)+1,"")))</f>
        <v/>
      </c>
      <c r="H12" s="18" t="str">
        <f>IF(IFERROR($B12,"E")="E","",IF(LEFT($B12,3)=H$3,MAX(H$3:H11)+1,""))</f>
        <v/>
      </c>
      <c r="I12" s="18">
        <f>IF(IFERROR($B12,"E")="E","",IF(LEFT($B12,1)=I$3,MAX(I$3:I11)+1,""))</f>
        <v>2</v>
      </c>
      <c r="J12" s="18">
        <f>IF(IFERROR($B12,"E")="E","",IF(LEFT($B12,2)=J$3,MAX(J$3:J11)+1,IF(LEFT($B12,2)=LEFT(J$3,1)&amp;"S",MAX(J$3:J11)+1,"")))</f>
        <v>2</v>
      </c>
      <c r="K12" s="18">
        <f>IF(IFERROR($B12,"E")="E","",IF(LEFT($B12,3)=K$3,MAX(K$3:K11)+1,""))</f>
        <v>2</v>
      </c>
      <c r="L12" s="18" t="str">
        <f>IF(IFERROR($B12,"E")="E","",IF(LEFT($B12,1)=L$3,MAX(L$3:L11)+1,""))</f>
        <v/>
      </c>
      <c r="M12" s="18" t="str">
        <f>IF(IFERROR($B12,"E")="E","",IF(LEFT($B12,2)=M$3,MAX(M$3:M11)+1,IF(LEFT($B12,2)=LEFT(M$3,1)&amp;"S",MAX(M$3:M11)+1,"")))</f>
        <v/>
      </c>
      <c r="N12" s="18" t="str">
        <f>IF(IFERROR($B12,"E")="E","",IF(LEFT($B12,3)=N$3,MAX(N$3:N11)+1,""))</f>
        <v/>
      </c>
      <c r="O12" s="18" t="str">
        <f>IF(IFERROR(FIND("U",$B12,1),0)=0,"",MAX(O$3:O11)+1)</f>
        <v/>
      </c>
      <c r="P12" s="18" t="str">
        <f>IF(IFERROR(FIND("F",$B12,1),0)=0,"",MAX(P$3:P11)+1)</f>
        <v/>
      </c>
      <c r="Q12" s="18" t="str">
        <f>IF(IFERROR(FIND("M,J",$B12,1),0)=0,"",MAX(Q$3:Q11)+1)</f>
        <v/>
      </c>
      <c r="R12" s="18" t="str">
        <f>IF(IFERROR(FIND("W,J",$B12,1),0)=0,"",MAX(R$3:R11)+1)</f>
        <v/>
      </c>
      <c r="S12" s="18" t="str">
        <f>IF(IFERROR(FIND("X,J",$B12,1),0)=0,"",MAX(S$3:S11)+1)</f>
        <v/>
      </c>
      <c r="T12" s="18" t="str">
        <f>IF(IFERROR(FIND("J",$B12,1),0)=0,"",MAX(T$3:T11)+1)</f>
        <v/>
      </c>
      <c r="U12" s="18">
        <f>IF(IFERROR(FIND("N",$B12,1),0)=0,"",MAX(U$3:U11)+1)</f>
        <v>1</v>
      </c>
      <c r="V12" s="21">
        <f t="shared" si="0"/>
        <v>1</v>
      </c>
      <c r="W12" s="21"/>
      <c r="X12" s="21" t="str">
        <f>VLOOKUP($A12,Reformat!$A:$K,11,FALSE)</f>
        <v>Joyce Martini, Marina Ramagnoli</v>
      </c>
    </row>
    <row r="13" spans="1:24" ht="14.45" customHeight="1" x14ac:dyDescent="0.25">
      <c r="A13" s="18">
        <v>151</v>
      </c>
      <c r="B13" s="21" t="e">
        <f>VLOOKUP(A13,Reformat!A:K,3,FALSE)</f>
        <v>#N/A</v>
      </c>
      <c r="C13" s="29" t="s">
        <v>247</v>
      </c>
      <c r="D13" s="26">
        <v>2850</v>
      </c>
      <c r="E13" s="18" t="str">
        <f>IF(IFERROR($B13,"E")="E","",MAX(E$3:E12)+1)</f>
        <v/>
      </c>
      <c r="F13" s="18" t="str">
        <f>IF(IFERROR($B13,"E")="E","",IF(LEFT($B13,1)=F$3,MAX(F$3:F12)+1,""))</f>
        <v/>
      </c>
      <c r="G13" s="18" t="str">
        <f>IF(IFERROR($B13,"E")="E","",IF(LEFT($B13,2)=G$3,MAX(G$3:G12)+1,IF(LEFT($B13,2)=LEFT(G$3,1)&amp;"S",MAX(G$3:G12)+1,"")))</f>
        <v/>
      </c>
      <c r="H13" s="18" t="str">
        <f>IF(IFERROR($B13,"E")="E","",IF(LEFT($B13,3)=H$3,MAX(H$3:H12)+1,""))</f>
        <v/>
      </c>
      <c r="I13" s="18" t="str">
        <f>IF(IFERROR($B13,"E")="E","",IF(LEFT($B13,1)=I$3,MAX(I$3:I12)+1,""))</f>
        <v/>
      </c>
      <c r="J13" s="18" t="str">
        <f>IF(IFERROR($B13,"E")="E","",IF(LEFT($B13,2)=J$3,MAX(J$3:J12)+1,IF(LEFT($B13,2)=LEFT(J$3,1)&amp;"S",MAX(J$3:J12)+1,"")))</f>
        <v/>
      </c>
      <c r="K13" s="18" t="str">
        <f>IF(IFERROR($B13,"E")="E","",IF(LEFT($B13,3)=K$3,MAX(K$3:K12)+1,""))</f>
        <v/>
      </c>
      <c r="L13" s="18" t="str">
        <f>IF(IFERROR($B13,"E")="E","",IF(LEFT($B13,1)=L$3,MAX(L$3:L12)+1,""))</f>
        <v/>
      </c>
      <c r="M13" s="18" t="str">
        <f>IF(IFERROR($B13,"E")="E","",IF(LEFT($B13,2)=M$3,MAX(M$3:M12)+1,IF(LEFT($B13,2)=LEFT(M$3,1)&amp;"S",MAX(M$3:M12)+1,"")))</f>
        <v/>
      </c>
      <c r="N13" s="18" t="str">
        <f>IF(IFERROR($B13,"E")="E","",IF(LEFT($B13,3)=N$3,MAX(N$3:N12)+1,""))</f>
        <v/>
      </c>
      <c r="O13" s="18" t="str">
        <f>IF(IFERROR(FIND("U",$B13,1),0)=0,"",MAX(O$3:O12)+1)</f>
        <v/>
      </c>
      <c r="P13" s="18" t="str">
        <f>IF(IFERROR(FIND("F",$B13,1),0)=0,"",MAX(P$3:P12)+1)</f>
        <v/>
      </c>
      <c r="Q13" s="18" t="str">
        <f>IF(IFERROR(FIND("M,J",$B13,1),0)=0,"",MAX(Q$3:Q12)+1)</f>
        <v/>
      </c>
      <c r="R13" s="18" t="str">
        <f>IF(IFERROR(FIND("W,J",$B13,1),0)=0,"",MAX(R$3:R12)+1)</f>
        <v/>
      </c>
      <c r="S13" s="18" t="str">
        <f>IF(IFERROR(FIND("X,J",$B13,1),0)=0,"",MAX(S$3:S12)+1)</f>
        <v/>
      </c>
      <c r="T13" s="18" t="str">
        <f>IF(IFERROR(FIND("J",$B13,1),0)=0,"",MAX(T$3:T12)+1)</f>
        <v/>
      </c>
      <c r="U13" s="18" t="str">
        <f>IF(IFERROR(FIND("N",$B13,1),0)=0,"",MAX(U$3:U12)+1)</f>
        <v/>
      </c>
      <c r="V13" s="21">
        <f t="shared" si="0"/>
        <v>0</v>
      </c>
      <c r="W13" s="21"/>
      <c r="X13" s="21" t="e">
        <f>VLOOKUP($A13,Reformat!$A:$K,11,FALSE)</f>
        <v>#N/A</v>
      </c>
    </row>
    <row r="14" spans="1:24" ht="14.45" customHeight="1" x14ac:dyDescent="0.25">
      <c r="A14" s="18">
        <v>150</v>
      </c>
      <c r="B14" s="21" t="e">
        <f>VLOOKUP(A14,Reformat!A:K,3,FALSE)</f>
        <v>#N/A</v>
      </c>
      <c r="C14" s="29" t="s">
        <v>171</v>
      </c>
      <c r="D14" s="26">
        <v>2820</v>
      </c>
      <c r="E14" s="18" t="str">
        <f>IF(IFERROR($B14,"E")="E","",MAX(E$3:E13)+1)</f>
        <v/>
      </c>
      <c r="F14" s="18" t="str">
        <f>IF(IFERROR($B14,"E")="E","",IF(LEFT($B14,1)=F$3,MAX(F$3:F13)+1,""))</f>
        <v/>
      </c>
      <c r="G14" s="18" t="str">
        <f>IF(IFERROR($B14,"E")="E","",IF(LEFT($B14,2)=G$3,MAX(G$3:G13)+1,IF(LEFT($B14,2)=LEFT(G$3,1)&amp;"S",MAX(G$3:G13)+1,"")))</f>
        <v/>
      </c>
      <c r="H14" s="18" t="str">
        <f>IF(IFERROR($B14,"E")="E","",IF(LEFT($B14,3)=H$3,MAX(H$3:H13)+1,""))</f>
        <v/>
      </c>
      <c r="I14" s="18" t="str">
        <f>IF(IFERROR($B14,"E")="E","",IF(LEFT($B14,1)=I$3,MAX(I$3:I13)+1,""))</f>
        <v/>
      </c>
      <c r="J14" s="18" t="str">
        <f>IF(IFERROR($B14,"E")="E","",IF(LEFT($B14,2)=J$3,MAX(J$3:J13)+1,IF(LEFT($B14,2)=LEFT(J$3,1)&amp;"S",MAX(J$3:J13)+1,"")))</f>
        <v/>
      </c>
      <c r="K14" s="18" t="str">
        <f>IF(IFERROR($B14,"E")="E","",IF(LEFT($B14,3)=K$3,MAX(K$3:K13)+1,""))</f>
        <v/>
      </c>
      <c r="L14" s="18" t="str">
        <f>IF(IFERROR($B14,"E")="E","",IF(LEFT($B14,1)=L$3,MAX(L$3:L13)+1,""))</f>
        <v/>
      </c>
      <c r="M14" s="18" t="str">
        <f>IF(IFERROR($B14,"E")="E","",IF(LEFT($B14,2)=M$3,MAX(M$3:M13)+1,IF(LEFT($B14,2)=LEFT(M$3,1)&amp;"S",MAX(M$3:M13)+1,"")))</f>
        <v/>
      </c>
      <c r="N14" s="18" t="str">
        <f>IF(IFERROR($B14,"E")="E","",IF(LEFT($B14,3)=N$3,MAX(N$3:N13)+1,""))</f>
        <v/>
      </c>
      <c r="O14" s="18" t="str">
        <f>IF(IFERROR(FIND("U",$B14,1),0)=0,"",MAX(O$3:O13)+1)</f>
        <v/>
      </c>
      <c r="P14" s="18" t="str">
        <f>IF(IFERROR(FIND("F",$B14,1),0)=0,"",MAX(P$3:P13)+1)</f>
        <v/>
      </c>
      <c r="Q14" s="18" t="str">
        <f>IF(IFERROR(FIND("M,J",$B14,1),0)=0,"",MAX(Q$3:Q13)+1)</f>
        <v/>
      </c>
      <c r="R14" s="18" t="str">
        <f>IF(IFERROR(FIND("W,J",$B14,1),0)=0,"",MAX(R$3:R13)+1)</f>
        <v/>
      </c>
      <c r="S14" s="18" t="str">
        <f>IF(IFERROR(FIND("X,J",$B14,1),0)=0,"",MAX(S$3:S13)+1)</f>
        <v/>
      </c>
      <c r="T14" s="18" t="str">
        <f>IF(IFERROR(FIND("J",$B14,1),0)=0,"",MAX(T$3:T13)+1)</f>
        <v/>
      </c>
      <c r="U14" s="18" t="str">
        <f>IF(IFERROR(FIND("N",$B14,1),0)=0,"",MAX(U$3:U13)+1)</f>
        <v/>
      </c>
      <c r="V14" s="21">
        <f t="shared" si="0"/>
        <v>0</v>
      </c>
      <c r="W14" s="21"/>
      <c r="X14" s="21" t="e">
        <f>VLOOKUP($A14,Reformat!$A:$K,11,FALSE)</f>
        <v>#N/A</v>
      </c>
    </row>
    <row r="15" spans="1:24" ht="14.45" customHeight="1" x14ac:dyDescent="0.25">
      <c r="A15" s="18">
        <v>109</v>
      </c>
      <c r="B15" s="21" t="e">
        <f>VLOOKUP(A15,Reformat!A:K,3,FALSE)</f>
        <v>#N/A</v>
      </c>
      <c r="C15" s="29" t="s">
        <v>245</v>
      </c>
      <c r="D15" s="26">
        <v>2810</v>
      </c>
      <c r="E15" s="18" t="str">
        <f>IF(IFERROR($B15,"E")="E","",MAX(E$3:E14)+1)</f>
        <v/>
      </c>
      <c r="F15" s="18" t="str">
        <f>IF(IFERROR($B15,"E")="E","",IF(LEFT($B15,1)=F$3,MAX(F$3:F14)+1,""))</f>
        <v/>
      </c>
      <c r="G15" s="18" t="str">
        <f>IF(IFERROR($B15,"E")="E","",IF(LEFT($B15,2)=G$3,MAX(G$3:G14)+1,IF(LEFT($B15,2)=LEFT(G$3,1)&amp;"S",MAX(G$3:G14)+1,"")))</f>
        <v/>
      </c>
      <c r="H15" s="18" t="str">
        <f>IF(IFERROR($B15,"E")="E","",IF(LEFT($B15,3)=H$3,MAX(H$3:H14)+1,""))</f>
        <v/>
      </c>
      <c r="I15" s="18" t="str">
        <f>IF(IFERROR($B15,"E")="E","",IF(LEFT($B15,1)=I$3,MAX(I$3:I14)+1,""))</f>
        <v/>
      </c>
      <c r="J15" s="18" t="str">
        <f>IF(IFERROR($B15,"E")="E","",IF(LEFT($B15,2)=J$3,MAX(J$3:J14)+1,IF(LEFT($B15,2)=LEFT(J$3,1)&amp;"S",MAX(J$3:J14)+1,"")))</f>
        <v/>
      </c>
      <c r="K15" s="18" t="str">
        <f>IF(IFERROR($B15,"E")="E","",IF(LEFT($B15,3)=K$3,MAX(K$3:K14)+1,""))</f>
        <v/>
      </c>
      <c r="L15" s="18" t="str">
        <f>IF(IFERROR($B15,"E")="E","",IF(LEFT($B15,1)=L$3,MAX(L$3:L14)+1,""))</f>
        <v/>
      </c>
      <c r="M15" s="18" t="str">
        <f>IF(IFERROR($B15,"E")="E","",IF(LEFT($B15,2)=M$3,MAX(M$3:M14)+1,IF(LEFT($B15,2)=LEFT(M$3,1)&amp;"S",MAX(M$3:M14)+1,"")))</f>
        <v/>
      </c>
      <c r="N15" s="18" t="str">
        <f>IF(IFERROR($B15,"E")="E","",IF(LEFT($B15,3)=N$3,MAX(N$3:N14)+1,""))</f>
        <v/>
      </c>
      <c r="O15" s="18" t="str">
        <f>IF(IFERROR(FIND("U",$B15,1),0)=0,"",MAX(O$3:O14)+1)</f>
        <v/>
      </c>
      <c r="P15" s="18" t="str">
        <f>IF(IFERROR(FIND("F",$B15,1),0)=0,"",MAX(P$3:P14)+1)</f>
        <v/>
      </c>
      <c r="Q15" s="18" t="str">
        <f>IF(IFERROR(FIND("M,J",$B15,1),0)=0,"",MAX(Q$3:Q14)+1)</f>
        <v/>
      </c>
      <c r="R15" s="18" t="str">
        <f>IF(IFERROR(FIND("W,J",$B15,1),0)=0,"",MAX(R$3:R14)+1)</f>
        <v/>
      </c>
      <c r="S15" s="18" t="str">
        <f>IF(IFERROR(FIND("X,J",$B15,1),0)=0,"",MAX(S$3:S14)+1)</f>
        <v/>
      </c>
      <c r="T15" s="18" t="str">
        <f>IF(IFERROR(FIND("J",$B15,1),0)=0,"",MAX(T$3:T14)+1)</f>
        <v/>
      </c>
      <c r="U15" s="18" t="str">
        <f>IF(IFERROR(FIND("N",$B15,1),0)=0,"",MAX(U$3:U14)+1)</f>
        <v/>
      </c>
      <c r="V15" s="21">
        <f t="shared" si="0"/>
        <v>0</v>
      </c>
      <c r="W15" s="21"/>
      <c r="X15" s="21" t="e">
        <f>VLOOKUP($A15,Reformat!$A:$K,11,FALSE)</f>
        <v>#N/A</v>
      </c>
    </row>
    <row r="16" spans="1:24" ht="14.45" customHeight="1" x14ac:dyDescent="0.25">
      <c r="A16" s="18">
        <v>34</v>
      </c>
      <c r="B16" s="21" t="str">
        <f>VLOOKUP(A16,Reformat!A:K,3,FALSE)</f>
        <v>W,F</v>
      </c>
      <c r="C16" s="29" t="s">
        <v>228</v>
      </c>
      <c r="D16" s="26">
        <v>2780</v>
      </c>
      <c r="E16" s="18">
        <f>IF(IFERROR($B16,"E")="E","",MAX(E$3:E15)+1)</f>
        <v>5</v>
      </c>
      <c r="F16" s="18" t="str">
        <f>IF(IFERROR($B16,"E")="E","",IF(LEFT($B16,1)=F$3,MAX(F$3:F15)+1,""))</f>
        <v/>
      </c>
      <c r="G16" s="18" t="str">
        <f>IF(IFERROR($B16,"E")="E","",IF(LEFT($B16,2)=G$3,MAX(G$3:G15)+1,IF(LEFT($B16,2)=LEFT(G$3,1)&amp;"S",MAX(G$3:G15)+1,"")))</f>
        <v/>
      </c>
      <c r="H16" s="18" t="str">
        <f>IF(IFERROR($B16,"E")="E","",IF(LEFT($B16,3)=H$3,MAX(H$3:H15)+1,""))</f>
        <v/>
      </c>
      <c r="I16" s="18">
        <f>IF(IFERROR($B16,"E")="E","",IF(LEFT($B16,1)=I$3,MAX(I$3:I15)+1,""))</f>
        <v>3</v>
      </c>
      <c r="J16" s="18" t="str">
        <f>IF(IFERROR($B16,"E")="E","",IF(LEFT($B16,2)=J$3,MAX(J$3:J15)+1,IF(LEFT($B16,2)=LEFT(J$3,1)&amp;"S",MAX(J$3:J15)+1,"")))</f>
        <v/>
      </c>
      <c r="K16" s="18" t="str">
        <f>IF(IFERROR($B16,"E")="E","",IF(LEFT($B16,3)=K$3,MAX(K$3:K15)+1,""))</f>
        <v/>
      </c>
      <c r="L16" s="18" t="str">
        <f>IF(IFERROR($B16,"E")="E","",IF(LEFT($B16,1)=L$3,MAX(L$3:L15)+1,""))</f>
        <v/>
      </c>
      <c r="M16" s="18" t="str">
        <f>IF(IFERROR($B16,"E")="E","",IF(LEFT($B16,2)=M$3,MAX(M$3:M15)+1,IF(LEFT($B16,2)=LEFT(M$3,1)&amp;"S",MAX(M$3:M15)+1,"")))</f>
        <v/>
      </c>
      <c r="N16" s="18" t="str">
        <f>IF(IFERROR($B16,"E")="E","",IF(LEFT($B16,3)=N$3,MAX(N$3:N15)+1,""))</f>
        <v/>
      </c>
      <c r="O16" s="18" t="str">
        <f>IF(IFERROR(FIND("U",$B16,1),0)=0,"",MAX(O$3:O15)+1)</f>
        <v/>
      </c>
      <c r="P16" s="18">
        <f>IF(IFERROR(FIND("F",$B16,1),0)=0,"",MAX(P$3:P15)+1)</f>
        <v>2</v>
      </c>
      <c r="Q16" s="18" t="str">
        <f>IF(IFERROR(FIND("M,J",$B16,1),0)=0,"",MAX(Q$3:Q15)+1)</f>
        <v/>
      </c>
      <c r="R16" s="18" t="str">
        <f>IF(IFERROR(FIND("W,J",$B16,1),0)=0,"",MAX(R$3:R15)+1)</f>
        <v/>
      </c>
      <c r="S16" s="18" t="str">
        <f>IF(IFERROR(FIND("X,J",$B16,1),0)=0,"",MAX(S$3:S15)+1)</f>
        <v/>
      </c>
      <c r="T16" s="18" t="str">
        <f>IF(IFERROR(FIND("J",$B16,1),0)=0,"",MAX(T$3:T15)+1)</f>
        <v/>
      </c>
      <c r="U16" s="18" t="str">
        <f>IF(IFERROR(FIND("N",$B16,1),0)=0,"",MAX(U$3:U15)+1)</f>
        <v/>
      </c>
      <c r="V16" s="21">
        <f t="shared" si="0"/>
        <v>2</v>
      </c>
      <c r="W16" s="21"/>
      <c r="X16" s="21" t="str">
        <f>VLOOKUP($A16,Reformat!$A:$K,11,FALSE)</f>
        <v>Kath Hammond, Ash Starr, Arlo Hammond</v>
      </c>
    </row>
    <row r="17" spans="1:24" ht="14.45" customHeight="1" x14ac:dyDescent="0.25">
      <c r="A17" s="18">
        <v>26</v>
      </c>
      <c r="B17" s="21" t="str">
        <f>VLOOKUP(A17,Reformat!A:K,3,FALSE)</f>
        <v>X</v>
      </c>
      <c r="C17" s="29" t="s">
        <v>271</v>
      </c>
      <c r="D17" s="26">
        <v>2770</v>
      </c>
      <c r="E17" s="18">
        <f>IF(IFERROR($B17,"E")="E","",MAX(E$3:E16)+1)</f>
        <v>6</v>
      </c>
      <c r="F17" s="18" t="str">
        <f>IF(IFERROR($B17,"E")="E","",IF(LEFT($B17,1)=F$3,MAX(F$3:F16)+1,""))</f>
        <v/>
      </c>
      <c r="G17" s="18" t="str">
        <f>IF(IFERROR($B17,"E")="E","",IF(LEFT($B17,2)=G$3,MAX(G$3:G16)+1,IF(LEFT($B17,2)=LEFT(G$3,1)&amp;"S",MAX(G$3:G16)+1,"")))</f>
        <v/>
      </c>
      <c r="H17" s="18" t="str">
        <f>IF(IFERROR($B17,"E")="E","",IF(LEFT($B17,3)=H$3,MAX(H$3:H16)+1,""))</f>
        <v/>
      </c>
      <c r="I17" s="18" t="str">
        <f>IF(IFERROR($B17,"E")="E","",IF(LEFT($B17,1)=I$3,MAX(I$3:I16)+1,""))</f>
        <v/>
      </c>
      <c r="J17" s="18" t="str">
        <f>IF(IFERROR($B17,"E")="E","",IF(LEFT($B17,2)=J$3,MAX(J$3:J16)+1,IF(LEFT($B17,2)=LEFT(J$3,1)&amp;"S",MAX(J$3:J16)+1,"")))</f>
        <v/>
      </c>
      <c r="K17" s="18" t="str">
        <f>IF(IFERROR($B17,"E")="E","",IF(LEFT($B17,3)=K$3,MAX(K$3:K16)+1,""))</f>
        <v/>
      </c>
      <c r="L17" s="18">
        <f>IF(IFERROR($B17,"E")="E","",IF(LEFT($B17,1)=L$3,MAX(L$3:L16)+1,""))</f>
        <v>3</v>
      </c>
      <c r="M17" s="18" t="str">
        <f>IF(IFERROR($B17,"E")="E","",IF(LEFT($B17,2)=M$3,MAX(M$3:M16)+1,IF(LEFT($B17,2)=LEFT(M$3,1)&amp;"S",MAX(M$3:M16)+1,"")))</f>
        <v/>
      </c>
      <c r="N17" s="18" t="str">
        <f>IF(IFERROR($B17,"E")="E","",IF(LEFT($B17,3)=N$3,MAX(N$3:N16)+1,""))</f>
        <v/>
      </c>
      <c r="O17" s="18" t="str">
        <f>IF(IFERROR(FIND("U",$B17,1),0)=0,"",MAX(O$3:O16)+1)</f>
        <v/>
      </c>
      <c r="P17" s="18" t="str">
        <f>IF(IFERROR(FIND("F",$B17,1),0)=0,"",MAX(P$3:P16)+1)</f>
        <v/>
      </c>
      <c r="Q17" s="18" t="str">
        <f>IF(IFERROR(FIND("M,J",$B17,1),0)=0,"",MAX(Q$3:Q16)+1)</f>
        <v/>
      </c>
      <c r="R17" s="18" t="str">
        <f>IF(IFERROR(FIND("W,J",$B17,1),0)=0,"",MAX(R$3:R16)+1)</f>
        <v/>
      </c>
      <c r="S17" s="18" t="str">
        <f>IF(IFERROR(FIND("X,J",$B17,1),0)=0,"",MAX(S$3:S16)+1)</f>
        <v/>
      </c>
      <c r="T17" s="18" t="str">
        <f>IF(IFERROR(FIND("J",$B17,1),0)=0,"",MAX(T$3:T16)+1)</f>
        <v/>
      </c>
      <c r="U17" s="18" t="str">
        <f>IF(IFERROR(FIND("N",$B17,1),0)=0,"",MAX(U$3:U16)+1)</f>
        <v/>
      </c>
      <c r="V17" s="21">
        <f t="shared" si="0"/>
        <v>3</v>
      </c>
      <c r="W17" s="21"/>
      <c r="X17" s="21" t="str">
        <f>VLOOKUP($A17,Reformat!$A:$K,11,FALSE)</f>
        <v>Hannah Chong, Chris Marney</v>
      </c>
    </row>
    <row r="18" spans="1:24" ht="14.45" customHeight="1" x14ac:dyDescent="0.25">
      <c r="A18" s="18">
        <v>122</v>
      </c>
      <c r="B18" s="21" t="e">
        <f>VLOOKUP(A18,Reformat!A:K,3,FALSE)</f>
        <v>#N/A</v>
      </c>
      <c r="C18" s="29" t="s">
        <v>252</v>
      </c>
      <c r="D18" s="26">
        <v>2690</v>
      </c>
      <c r="E18" s="18" t="str">
        <f>IF(IFERROR($B18,"E")="E","",MAX(E$3:E17)+1)</f>
        <v/>
      </c>
      <c r="F18" s="18" t="str">
        <f>IF(IFERROR($B18,"E")="E","",IF(LEFT($B18,1)=F$3,MAX(F$3:F17)+1,""))</f>
        <v/>
      </c>
      <c r="G18" s="18" t="str">
        <f>IF(IFERROR($B18,"E")="E","",IF(LEFT($B18,2)=G$3,MAX(G$3:G17)+1,IF(LEFT($B18,2)=LEFT(G$3,1)&amp;"S",MAX(G$3:G17)+1,"")))</f>
        <v/>
      </c>
      <c r="H18" s="18" t="str">
        <f>IF(IFERROR($B18,"E")="E","",IF(LEFT($B18,3)=H$3,MAX(H$3:H17)+1,""))</f>
        <v/>
      </c>
      <c r="I18" s="18" t="str">
        <f>IF(IFERROR($B18,"E")="E","",IF(LEFT($B18,1)=I$3,MAX(I$3:I17)+1,""))</f>
        <v/>
      </c>
      <c r="J18" s="18" t="str">
        <f>IF(IFERROR($B18,"E")="E","",IF(LEFT($B18,2)=J$3,MAX(J$3:J17)+1,IF(LEFT($B18,2)=LEFT(J$3,1)&amp;"S",MAX(J$3:J17)+1,"")))</f>
        <v/>
      </c>
      <c r="K18" s="18" t="str">
        <f>IF(IFERROR($B18,"E")="E","",IF(LEFT($B18,3)=K$3,MAX(K$3:K17)+1,""))</f>
        <v/>
      </c>
      <c r="L18" s="18" t="str">
        <f>IF(IFERROR($B18,"E")="E","",IF(LEFT($B18,1)=L$3,MAX(L$3:L17)+1,""))</f>
        <v/>
      </c>
      <c r="M18" s="18" t="str">
        <f>IF(IFERROR($B18,"E")="E","",IF(LEFT($B18,2)=M$3,MAX(M$3:M17)+1,IF(LEFT($B18,2)=LEFT(M$3,1)&amp;"S",MAX(M$3:M17)+1,"")))</f>
        <v/>
      </c>
      <c r="N18" s="18" t="str">
        <f>IF(IFERROR($B18,"E")="E","",IF(LEFT($B18,3)=N$3,MAX(N$3:N17)+1,""))</f>
        <v/>
      </c>
      <c r="O18" s="18" t="str">
        <f>IF(IFERROR(FIND("U",$B18,1),0)=0,"",MAX(O$3:O17)+1)</f>
        <v/>
      </c>
      <c r="P18" s="18" t="str">
        <f>IF(IFERROR(FIND("F",$B18,1),0)=0,"",MAX(P$3:P17)+1)</f>
        <v/>
      </c>
      <c r="Q18" s="18" t="str">
        <f>IF(IFERROR(FIND("M,J",$B18,1),0)=0,"",MAX(Q$3:Q17)+1)</f>
        <v/>
      </c>
      <c r="R18" s="18" t="str">
        <f>IF(IFERROR(FIND("W,J",$B18,1),0)=0,"",MAX(R$3:R17)+1)</f>
        <v/>
      </c>
      <c r="S18" s="18" t="str">
        <f>IF(IFERROR(FIND("X,J",$B18,1),0)=0,"",MAX(S$3:S17)+1)</f>
        <v/>
      </c>
      <c r="T18" s="18" t="str">
        <f>IF(IFERROR(FIND("J",$B18,1),0)=0,"",MAX(T$3:T17)+1)</f>
        <v/>
      </c>
      <c r="U18" s="18" t="str">
        <f>IF(IFERROR(FIND("N",$B18,1),0)=0,"",MAX(U$3:U17)+1)</f>
        <v/>
      </c>
      <c r="V18" s="21">
        <f t="shared" si="0"/>
        <v>0</v>
      </c>
      <c r="W18" s="21"/>
      <c r="X18" s="21" t="e">
        <f>VLOOKUP($A18,Reformat!$A:$K,11,FALSE)</f>
        <v>#N/A</v>
      </c>
    </row>
    <row r="19" spans="1:24" ht="14.45" customHeight="1" x14ac:dyDescent="0.25">
      <c r="A19" s="18">
        <v>60</v>
      </c>
      <c r="B19" s="21" t="str">
        <f>VLOOKUP(A19,Reformat!A:K,3,FALSE)</f>
        <v>M</v>
      </c>
      <c r="C19" s="29" t="s">
        <v>261</v>
      </c>
      <c r="D19" s="26">
        <v>2690</v>
      </c>
      <c r="E19" s="18">
        <f>IF(IFERROR($B19,"E")="E","",MAX(E$3:E18)+1)</f>
        <v>7</v>
      </c>
      <c r="F19" s="18">
        <f>IF(IFERROR($B19,"E")="E","",IF(LEFT($B19,1)=F$3,MAX(F$3:F18)+1,""))</f>
        <v>1</v>
      </c>
      <c r="G19" s="18" t="str">
        <f>IF(IFERROR($B19,"E")="E","",IF(LEFT($B19,2)=G$3,MAX(G$3:G18)+1,IF(LEFT($B19,2)=LEFT(G$3,1)&amp;"S",MAX(G$3:G18)+1,"")))</f>
        <v/>
      </c>
      <c r="H19" s="18" t="str">
        <f>IF(IFERROR($B19,"E")="E","",IF(LEFT($B19,3)=H$3,MAX(H$3:H18)+1,""))</f>
        <v/>
      </c>
      <c r="I19" s="18" t="str">
        <f>IF(IFERROR($B19,"E")="E","",IF(LEFT($B19,1)=I$3,MAX(I$3:I18)+1,""))</f>
        <v/>
      </c>
      <c r="J19" s="18" t="str">
        <f>IF(IFERROR($B19,"E")="E","",IF(LEFT($B19,2)=J$3,MAX(J$3:J18)+1,IF(LEFT($B19,2)=LEFT(J$3,1)&amp;"S",MAX(J$3:J18)+1,"")))</f>
        <v/>
      </c>
      <c r="K19" s="18" t="str">
        <f>IF(IFERROR($B19,"E")="E","",IF(LEFT($B19,3)=K$3,MAX(K$3:K18)+1,""))</f>
        <v/>
      </c>
      <c r="L19" s="18" t="str">
        <f>IF(IFERROR($B19,"E")="E","",IF(LEFT($B19,1)=L$3,MAX(L$3:L18)+1,""))</f>
        <v/>
      </c>
      <c r="M19" s="18" t="str">
        <f>IF(IFERROR($B19,"E")="E","",IF(LEFT($B19,2)=M$3,MAX(M$3:M18)+1,IF(LEFT($B19,2)=LEFT(M$3,1)&amp;"S",MAX(M$3:M18)+1,"")))</f>
        <v/>
      </c>
      <c r="N19" s="18" t="str">
        <f>IF(IFERROR($B19,"E")="E","",IF(LEFT($B19,3)=N$3,MAX(N$3:N18)+1,""))</f>
        <v/>
      </c>
      <c r="O19" s="18" t="str">
        <f>IF(IFERROR(FIND("U",$B19,1),0)=0,"",MAX(O$3:O18)+1)</f>
        <v/>
      </c>
      <c r="P19" s="18" t="str">
        <f>IF(IFERROR(FIND("F",$B19,1),0)=0,"",MAX(P$3:P18)+1)</f>
        <v/>
      </c>
      <c r="Q19" s="18" t="str">
        <f>IF(IFERROR(FIND("M,J",$B19,1),0)=0,"",MAX(Q$3:Q18)+1)</f>
        <v/>
      </c>
      <c r="R19" s="18" t="str">
        <f>IF(IFERROR(FIND("W,J",$B19,1),0)=0,"",MAX(R$3:R18)+1)</f>
        <v/>
      </c>
      <c r="S19" s="18" t="str">
        <f>IF(IFERROR(FIND("X,J",$B19,1),0)=0,"",MAX(S$3:S18)+1)</f>
        <v/>
      </c>
      <c r="T19" s="18" t="str">
        <f>IF(IFERROR(FIND("J",$B19,1),0)=0,"",MAX(T$3:T18)+1)</f>
        <v/>
      </c>
      <c r="U19" s="18" t="str">
        <f>IF(IFERROR(FIND("N",$B19,1),0)=0,"",MAX(U$3:U18)+1)</f>
        <v/>
      </c>
      <c r="V19" s="21">
        <f t="shared" si="0"/>
        <v>1</v>
      </c>
      <c r="W19" s="21"/>
      <c r="X19" s="21" t="str">
        <f>VLOOKUP($A19,Reformat!$A:$K,11,FALSE)</f>
        <v>James Rogers, Charles Mayfield</v>
      </c>
    </row>
    <row r="20" spans="1:24" ht="14.45" customHeight="1" x14ac:dyDescent="0.25">
      <c r="A20" s="18">
        <v>180</v>
      </c>
      <c r="B20" s="21" t="e">
        <f>VLOOKUP(A20,Reformat!A:K,3,FALSE)</f>
        <v>#N/A</v>
      </c>
      <c r="C20" s="29" t="e">
        <v>#N/A</v>
      </c>
      <c r="D20" s="26">
        <v>2690</v>
      </c>
      <c r="E20" s="18" t="str">
        <f>IF(IFERROR($B20,"E")="E","",MAX(E$3:E19)+1)</f>
        <v/>
      </c>
      <c r="F20" s="18" t="str">
        <f>IF(IFERROR($B20,"E")="E","",IF(LEFT($B20,1)=F$3,MAX(F$3:F19)+1,""))</f>
        <v/>
      </c>
      <c r="G20" s="18" t="str">
        <f>IF(IFERROR($B20,"E")="E","",IF(LEFT($B20,2)=G$3,MAX(G$3:G19)+1,IF(LEFT($B20,2)=LEFT(G$3,1)&amp;"S",MAX(G$3:G19)+1,"")))</f>
        <v/>
      </c>
      <c r="H20" s="18" t="str">
        <f>IF(IFERROR($B20,"E")="E","",IF(LEFT($B20,3)=H$3,MAX(H$3:H19)+1,""))</f>
        <v/>
      </c>
      <c r="I20" s="18" t="str">
        <f>IF(IFERROR($B20,"E")="E","",IF(LEFT($B20,1)=I$3,MAX(I$3:I19)+1,""))</f>
        <v/>
      </c>
      <c r="J20" s="18" t="str">
        <f>IF(IFERROR($B20,"E")="E","",IF(LEFT($B20,2)=J$3,MAX(J$3:J19)+1,IF(LEFT($B20,2)=LEFT(J$3,1)&amp;"S",MAX(J$3:J19)+1,"")))</f>
        <v/>
      </c>
      <c r="K20" s="18" t="str">
        <f>IF(IFERROR($B20,"E")="E","",IF(LEFT($B20,3)=K$3,MAX(K$3:K19)+1,""))</f>
        <v/>
      </c>
      <c r="L20" s="18" t="str">
        <f>IF(IFERROR($B20,"E")="E","",IF(LEFT($B20,1)=L$3,MAX(L$3:L19)+1,""))</f>
        <v/>
      </c>
      <c r="M20" s="18" t="str">
        <f>IF(IFERROR($B20,"E")="E","",IF(LEFT($B20,2)=M$3,MAX(M$3:M19)+1,IF(LEFT($B20,2)=LEFT(M$3,1)&amp;"S",MAX(M$3:M19)+1,"")))</f>
        <v/>
      </c>
      <c r="N20" s="18" t="str">
        <f>IF(IFERROR($B20,"E")="E","",IF(LEFT($B20,3)=N$3,MAX(N$3:N19)+1,""))</f>
        <v/>
      </c>
      <c r="O20" s="18" t="str">
        <f>IF(IFERROR(FIND("U",$B20,1),0)=0,"",MAX(O$3:O19)+1)</f>
        <v/>
      </c>
      <c r="P20" s="18" t="str">
        <f>IF(IFERROR(FIND("F",$B20,1),0)=0,"",MAX(P$3:P19)+1)</f>
        <v/>
      </c>
      <c r="Q20" s="18" t="str">
        <f>IF(IFERROR(FIND("M,J",$B20,1),0)=0,"",MAX(Q$3:Q19)+1)</f>
        <v/>
      </c>
      <c r="R20" s="18" t="str">
        <f>IF(IFERROR(FIND("W,J",$B20,1),0)=0,"",MAX(R$3:R19)+1)</f>
        <v/>
      </c>
      <c r="S20" s="18" t="str">
        <f>IF(IFERROR(FIND("X,J",$B20,1),0)=0,"",MAX(S$3:S19)+1)</f>
        <v/>
      </c>
      <c r="T20" s="18" t="str">
        <f>IF(IFERROR(FIND("J",$B20,1),0)=0,"",MAX(T$3:T19)+1)</f>
        <v/>
      </c>
      <c r="U20" s="18" t="str">
        <f>IF(IFERROR(FIND("N",$B20,1),0)=0,"",MAX(U$3:U19)+1)</f>
        <v/>
      </c>
      <c r="V20" s="21">
        <f t="shared" si="0"/>
        <v>0</v>
      </c>
      <c r="W20" s="21"/>
      <c r="X20" s="21" t="e">
        <f>VLOOKUP($A20,Reformat!$A:$K,11,FALSE)</f>
        <v>#N/A</v>
      </c>
    </row>
    <row r="21" spans="1:24" ht="14.45" customHeight="1" x14ac:dyDescent="0.25">
      <c r="A21" s="18">
        <v>157</v>
      </c>
      <c r="B21" s="21" t="e">
        <f>VLOOKUP(A21,Reformat!A:K,3,FALSE)</f>
        <v>#N/A</v>
      </c>
      <c r="C21" s="29" t="s">
        <v>250</v>
      </c>
      <c r="D21" s="26">
        <v>2680</v>
      </c>
      <c r="E21" s="18" t="str">
        <f>IF(IFERROR($B21,"E")="E","",MAX(E$3:E20)+1)</f>
        <v/>
      </c>
      <c r="F21" s="18" t="str">
        <f>IF(IFERROR($B21,"E")="E","",IF(LEFT($B21,1)=F$3,MAX(F$3:F20)+1,""))</f>
        <v/>
      </c>
      <c r="G21" s="18" t="str">
        <f>IF(IFERROR($B21,"E")="E","",IF(LEFT($B21,2)=G$3,MAX(G$3:G20)+1,IF(LEFT($B21,2)=LEFT(G$3,1)&amp;"S",MAX(G$3:G20)+1,"")))</f>
        <v/>
      </c>
      <c r="H21" s="18" t="str">
        <f>IF(IFERROR($B21,"E")="E","",IF(LEFT($B21,3)=H$3,MAX(H$3:H20)+1,""))</f>
        <v/>
      </c>
      <c r="I21" s="18" t="str">
        <f>IF(IFERROR($B21,"E")="E","",IF(LEFT($B21,1)=I$3,MAX(I$3:I20)+1,""))</f>
        <v/>
      </c>
      <c r="J21" s="18" t="str">
        <f>IF(IFERROR($B21,"E")="E","",IF(LEFT($B21,2)=J$3,MAX(J$3:J20)+1,IF(LEFT($B21,2)=LEFT(J$3,1)&amp;"S",MAX(J$3:J20)+1,"")))</f>
        <v/>
      </c>
      <c r="K21" s="18" t="str">
        <f>IF(IFERROR($B21,"E")="E","",IF(LEFT($B21,3)=K$3,MAX(K$3:K20)+1,""))</f>
        <v/>
      </c>
      <c r="L21" s="18" t="str">
        <f>IF(IFERROR($B21,"E")="E","",IF(LEFT($B21,1)=L$3,MAX(L$3:L20)+1,""))</f>
        <v/>
      </c>
      <c r="M21" s="18" t="str">
        <f>IF(IFERROR($B21,"E")="E","",IF(LEFT($B21,2)=M$3,MAX(M$3:M20)+1,IF(LEFT($B21,2)=LEFT(M$3,1)&amp;"S",MAX(M$3:M20)+1,"")))</f>
        <v/>
      </c>
      <c r="N21" s="18" t="str">
        <f>IF(IFERROR($B21,"E")="E","",IF(LEFT($B21,3)=N$3,MAX(N$3:N20)+1,""))</f>
        <v/>
      </c>
      <c r="O21" s="18" t="str">
        <f>IF(IFERROR(FIND("U",$B21,1),0)=0,"",MAX(O$3:O20)+1)</f>
        <v/>
      </c>
      <c r="P21" s="18" t="str">
        <f>IF(IFERROR(FIND("F",$B21,1),0)=0,"",MAX(P$3:P20)+1)</f>
        <v/>
      </c>
      <c r="Q21" s="18" t="str">
        <f>IF(IFERROR(FIND("M,J",$B21,1),0)=0,"",MAX(Q$3:Q20)+1)</f>
        <v/>
      </c>
      <c r="R21" s="18" t="str">
        <f>IF(IFERROR(FIND("W,J",$B21,1),0)=0,"",MAX(R$3:R20)+1)</f>
        <v/>
      </c>
      <c r="S21" s="18" t="str">
        <f>IF(IFERROR(FIND("X,J",$B21,1),0)=0,"",MAX(S$3:S20)+1)</f>
        <v/>
      </c>
      <c r="T21" s="18" t="str">
        <f>IF(IFERROR(FIND("J",$B21,1),0)=0,"",MAX(T$3:T20)+1)</f>
        <v/>
      </c>
      <c r="U21" s="18" t="str">
        <f>IF(IFERROR(FIND("N",$B21,1),0)=0,"",MAX(U$3:U20)+1)</f>
        <v/>
      </c>
      <c r="V21" s="21">
        <f t="shared" si="0"/>
        <v>0</v>
      </c>
      <c r="W21" s="21"/>
      <c r="X21" s="21" t="e">
        <f>VLOOKUP($A21,Reformat!$A:$K,11,FALSE)</f>
        <v>#N/A</v>
      </c>
    </row>
    <row r="22" spans="1:24" ht="14.45" customHeight="1" x14ac:dyDescent="0.25">
      <c r="A22" s="18">
        <v>147</v>
      </c>
      <c r="B22" s="21" t="e">
        <f>VLOOKUP(A22,Reformat!A:K,3,FALSE)</f>
        <v>#N/A</v>
      </c>
      <c r="C22" s="29" t="s">
        <v>265</v>
      </c>
      <c r="D22" s="26">
        <v>2640</v>
      </c>
      <c r="E22" s="18" t="str">
        <f>IF(IFERROR($B22,"E")="E","",MAX(E$3:E21)+1)</f>
        <v/>
      </c>
      <c r="F22" s="18" t="str">
        <f>IF(IFERROR($B22,"E")="E","",IF(LEFT($B22,1)=F$3,MAX(F$3:F21)+1,""))</f>
        <v/>
      </c>
      <c r="G22" s="18" t="str">
        <f>IF(IFERROR($B22,"E")="E","",IF(LEFT($B22,2)=G$3,MAX(G$3:G21)+1,IF(LEFT($B22,2)=LEFT(G$3,1)&amp;"S",MAX(G$3:G21)+1,"")))</f>
        <v/>
      </c>
      <c r="H22" s="18" t="str">
        <f>IF(IFERROR($B22,"E")="E","",IF(LEFT($B22,3)=H$3,MAX(H$3:H21)+1,""))</f>
        <v/>
      </c>
      <c r="I22" s="18" t="str">
        <f>IF(IFERROR($B22,"E")="E","",IF(LEFT($B22,1)=I$3,MAX(I$3:I21)+1,""))</f>
        <v/>
      </c>
      <c r="J22" s="18" t="str">
        <f>IF(IFERROR($B22,"E")="E","",IF(LEFT($B22,2)=J$3,MAX(J$3:J21)+1,IF(LEFT($B22,2)=LEFT(J$3,1)&amp;"S",MAX(J$3:J21)+1,"")))</f>
        <v/>
      </c>
      <c r="K22" s="18" t="str">
        <f>IF(IFERROR($B22,"E")="E","",IF(LEFT($B22,3)=K$3,MAX(K$3:K21)+1,""))</f>
        <v/>
      </c>
      <c r="L22" s="18" t="str">
        <f>IF(IFERROR($B22,"E")="E","",IF(LEFT($B22,1)=L$3,MAX(L$3:L21)+1,""))</f>
        <v/>
      </c>
      <c r="M22" s="18" t="str">
        <f>IF(IFERROR($B22,"E")="E","",IF(LEFT($B22,2)=M$3,MAX(M$3:M21)+1,IF(LEFT($B22,2)=LEFT(M$3,1)&amp;"S",MAX(M$3:M21)+1,"")))</f>
        <v/>
      </c>
      <c r="N22" s="18" t="str">
        <f>IF(IFERROR($B22,"E")="E","",IF(LEFT($B22,3)=N$3,MAX(N$3:N21)+1,""))</f>
        <v/>
      </c>
      <c r="O22" s="18" t="str">
        <f>IF(IFERROR(FIND("U",$B22,1),0)=0,"",MAX(O$3:O21)+1)</f>
        <v/>
      </c>
      <c r="P22" s="18" t="str">
        <f>IF(IFERROR(FIND("F",$B22,1),0)=0,"",MAX(P$3:P21)+1)</f>
        <v/>
      </c>
      <c r="Q22" s="18" t="str">
        <f>IF(IFERROR(FIND("M,J",$B22,1),0)=0,"",MAX(Q$3:Q21)+1)</f>
        <v/>
      </c>
      <c r="R22" s="18" t="str">
        <f>IF(IFERROR(FIND("W,J",$B22,1),0)=0,"",MAX(R$3:R21)+1)</f>
        <v/>
      </c>
      <c r="S22" s="18" t="str">
        <f>IF(IFERROR(FIND("X,J",$B22,1),0)=0,"",MAX(S$3:S21)+1)</f>
        <v/>
      </c>
      <c r="T22" s="18" t="str">
        <f>IF(IFERROR(FIND("J",$B22,1),0)=0,"",MAX(T$3:T21)+1)</f>
        <v/>
      </c>
      <c r="U22" s="18" t="str">
        <f>IF(IFERROR(FIND("N",$B22,1),0)=0,"",MAX(U$3:U21)+1)</f>
        <v/>
      </c>
      <c r="V22" s="21">
        <f t="shared" si="0"/>
        <v>0</v>
      </c>
      <c r="W22" s="21"/>
      <c r="X22" s="21" t="e">
        <f>VLOOKUP($A22,Reformat!$A:$K,11,FALSE)</f>
        <v>#N/A</v>
      </c>
    </row>
    <row r="23" spans="1:24" ht="14.45" customHeight="1" x14ac:dyDescent="0.25">
      <c r="A23" s="18">
        <v>130</v>
      </c>
      <c r="B23" s="21" t="e">
        <f>VLOOKUP(A23,Reformat!A:K,3,FALSE)</f>
        <v>#N/A</v>
      </c>
      <c r="C23" s="29" t="s">
        <v>240</v>
      </c>
      <c r="D23" s="26">
        <v>2630</v>
      </c>
      <c r="E23" s="18" t="str">
        <f>IF(IFERROR($B23,"E")="E","",MAX(E$3:E22)+1)</f>
        <v/>
      </c>
      <c r="F23" s="18" t="str">
        <f>IF(IFERROR($B23,"E")="E","",IF(LEFT($B23,1)=F$3,MAX(F$3:F22)+1,""))</f>
        <v/>
      </c>
      <c r="G23" s="18" t="str">
        <f>IF(IFERROR($B23,"E")="E","",IF(LEFT($B23,2)=G$3,MAX(G$3:G22)+1,IF(LEFT($B23,2)=LEFT(G$3,1)&amp;"S",MAX(G$3:G22)+1,"")))</f>
        <v/>
      </c>
      <c r="H23" s="18" t="str">
        <f>IF(IFERROR($B23,"E")="E","",IF(LEFT($B23,3)=H$3,MAX(H$3:H22)+1,""))</f>
        <v/>
      </c>
      <c r="I23" s="18" t="str">
        <f>IF(IFERROR($B23,"E")="E","",IF(LEFT($B23,1)=I$3,MAX(I$3:I22)+1,""))</f>
        <v/>
      </c>
      <c r="J23" s="18" t="str">
        <f>IF(IFERROR($B23,"E")="E","",IF(LEFT($B23,2)=J$3,MAX(J$3:J22)+1,IF(LEFT($B23,2)=LEFT(J$3,1)&amp;"S",MAX(J$3:J22)+1,"")))</f>
        <v/>
      </c>
      <c r="K23" s="18" t="str">
        <f>IF(IFERROR($B23,"E")="E","",IF(LEFT($B23,3)=K$3,MAX(K$3:K22)+1,""))</f>
        <v/>
      </c>
      <c r="L23" s="18" t="str">
        <f>IF(IFERROR($B23,"E")="E","",IF(LEFT($B23,1)=L$3,MAX(L$3:L22)+1,""))</f>
        <v/>
      </c>
      <c r="M23" s="18" t="str">
        <f>IF(IFERROR($B23,"E")="E","",IF(LEFT($B23,2)=M$3,MAX(M$3:M22)+1,IF(LEFT($B23,2)=LEFT(M$3,1)&amp;"S",MAX(M$3:M22)+1,"")))</f>
        <v/>
      </c>
      <c r="N23" s="18" t="str">
        <f>IF(IFERROR($B23,"E")="E","",IF(LEFT($B23,3)=N$3,MAX(N$3:N22)+1,""))</f>
        <v/>
      </c>
      <c r="O23" s="18" t="str">
        <f>IF(IFERROR(FIND("U",$B23,1),0)=0,"",MAX(O$3:O22)+1)</f>
        <v/>
      </c>
      <c r="P23" s="18" t="str">
        <f>IF(IFERROR(FIND("F",$B23,1),0)=0,"",MAX(P$3:P22)+1)</f>
        <v/>
      </c>
      <c r="Q23" s="18" t="str">
        <f>IF(IFERROR(FIND("M,J",$B23,1),0)=0,"",MAX(Q$3:Q22)+1)</f>
        <v/>
      </c>
      <c r="R23" s="18" t="str">
        <f>IF(IFERROR(FIND("W,J",$B23,1),0)=0,"",MAX(R$3:R22)+1)</f>
        <v/>
      </c>
      <c r="S23" s="18" t="str">
        <f>IF(IFERROR(FIND("X,J",$B23,1),0)=0,"",MAX(S$3:S22)+1)</f>
        <v/>
      </c>
      <c r="T23" s="18" t="str">
        <f>IF(IFERROR(FIND("J",$B23,1),0)=0,"",MAX(T$3:T22)+1)</f>
        <v/>
      </c>
      <c r="U23" s="18" t="str">
        <f>IF(IFERROR(FIND("N",$B23,1),0)=0,"",MAX(U$3:U22)+1)</f>
        <v/>
      </c>
      <c r="V23" s="21">
        <f t="shared" si="0"/>
        <v>0</v>
      </c>
      <c r="W23" s="21"/>
      <c r="X23" s="21" t="e">
        <f>VLOOKUP($A23,Reformat!$A:$K,11,FALSE)</f>
        <v>#N/A</v>
      </c>
    </row>
    <row r="24" spans="1:24" ht="14.45" customHeight="1" x14ac:dyDescent="0.25">
      <c r="A24" s="18">
        <v>33</v>
      </c>
      <c r="B24" s="21" t="str">
        <f>VLOOKUP(A24,Reformat!A:K,3,FALSE)</f>
        <v>XV</v>
      </c>
      <c r="C24" s="29" t="s">
        <v>212</v>
      </c>
      <c r="D24" s="26">
        <v>2600</v>
      </c>
      <c r="E24" s="18">
        <f>IF(IFERROR($B24,"E")="E","",MAX(E$3:E23)+1)</f>
        <v>8</v>
      </c>
      <c r="F24" s="18" t="str">
        <f>IF(IFERROR($B24,"E")="E","",IF(LEFT($B24,1)=F$3,MAX(F$3:F23)+1,""))</f>
        <v/>
      </c>
      <c r="G24" s="18" t="str">
        <f>IF(IFERROR($B24,"E")="E","",IF(LEFT($B24,2)=G$3,MAX(G$3:G23)+1,IF(LEFT($B24,2)=LEFT(G$3,1)&amp;"S",MAX(G$3:G23)+1,"")))</f>
        <v/>
      </c>
      <c r="H24" s="18" t="str">
        <f>IF(IFERROR($B24,"E")="E","",IF(LEFT($B24,3)=H$3,MAX(H$3:H23)+1,""))</f>
        <v/>
      </c>
      <c r="I24" s="18" t="str">
        <f>IF(IFERROR($B24,"E")="E","",IF(LEFT($B24,1)=I$3,MAX(I$3:I23)+1,""))</f>
        <v/>
      </c>
      <c r="J24" s="18" t="str">
        <f>IF(IFERROR($B24,"E")="E","",IF(LEFT($B24,2)=J$3,MAX(J$3:J23)+1,IF(LEFT($B24,2)=LEFT(J$3,1)&amp;"S",MAX(J$3:J23)+1,"")))</f>
        <v/>
      </c>
      <c r="K24" s="18" t="str">
        <f>IF(IFERROR($B24,"E")="E","",IF(LEFT($B24,3)=K$3,MAX(K$3:K23)+1,""))</f>
        <v/>
      </c>
      <c r="L24" s="18">
        <f>IF(IFERROR($B24,"E")="E","",IF(LEFT($B24,1)=L$3,MAX(L$3:L23)+1,""))</f>
        <v>4</v>
      </c>
      <c r="M24" s="18">
        <f>IF(IFERROR($B24,"E")="E","",IF(LEFT($B24,2)=M$3,MAX(M$3:M23)+1,IF(LEFT($B24,2)=LEFT(M$3,1)&amp;"S",MAX(M$3:M23)+1,"")))</f>
        <v>1</v>
      </c>
      <c r="N24" s="18" t="str">
        <f>IF(IFERROR($B24,"E")="E","",IF(LEFT($B24,3)=N$3,MAX(N$3:N23)+1,""))</f>
        <v/>
      </c>
      <c r="O24" s="18" t="str">
        <f>IF(IFERROR(FIND("U",$B24,1),0)=0,"",MAX(O$3:O23)+1)</f>
        <v/>
      </c>
      <c r="P24" s="18" t="str">
        <f>IF(IFERROR(FIND("F",$B24,1),0)=0,"",MAX(P$3:P23)+1)</f>
        <v/>
      </c>
      <c r="Q24" s="18" t="str">
        <f>IF(IFERROR(FIND("M,J",$B24,1),0)=0,"",MAX(Q$3:Q23)+1)</f>
        <v/>
      </c>
      <c r="R24" s="18" t="str">
        <f>IF(IFERROR(FIND("W,J",$B24,1),0)=0,"",MAX(R$3:R23)+1)</f>
        <v/>
      </c>
      <c r="S24" s="18" t="str">
        <f>IF(IFERROR(FIND("X,J",$B24,1),0)=0,"",MAX(S$3:S23)+1)</f>
        <v/>
      </c>
      <c r="T24" s="18" t="str">
        <f>IF(IFERROR(FIND("J",$B24,1),0)=0,"",MAX(T$3:T23)+1)</f>
        <v/>
      </c>
      <c r="U24" s="18" t="str">
        <f>IF(IFERROR(FIND("N",$B24,1),0)=0,"",MAX(U$3:U23)+1)</f>
        <v/>
      </c>
      <c r="V24" s="21">
        <f t="shared" si="0"/>
        <v>1</v>
      </c>
      <c r="W24" s="21"/>
      <c r="X24" s="21" t="str">
        <f>VLOOKUP($A24,Reformat!$A:$K,11,FALSE)</f>
        <v>Lorri Cahill, Peter Euinton</v>
      </c>
    </row>
    <row r="25" spans="1:24" ht="14.45" customHeight="1" x14ac:dyDescent="0.25">
      <c r="A25" s="18">
        <v>137</v>
      </c>
      <c r="B25" s="21" t="e">
        <f>VLOOKUP(A25,Reformat!A:K,3,FALSE)</f>
        <v>#N/A</v>
      </c>
      <c r="C25" s="29" t="s">
        <v>192</v>
      </c>
      <c r="D25" s="26">
        <v>2540</v>
      </c>
      <c r="E25" s="18" t="str">
        <f>IF(IFERROR($B25,"E")="E","",MAX(E$3:E24)+1)</f>
        <v/>
      </c>
      <c r="F25" s="18" t="str">
        <f>IF(IFERROR($B25,"E")="E","",IF(LEFT($B25,1)=F$3,MAX(F$3:F24)+1,""))</f>
        <v/>
      </c>
      <c r="G25" s="18" t="str">
        <f>IF(IFERROR($B25,"E")="E","",IF(LEFT($B25,2)=G$3,MAX(G$3:G24)+1,IF(LEFT($B25,2)=LEFT(G$3,1)&amp;"S",MAX(G$3:G24)+1,"")))</f>
        <v/>
      </c>
      <c r="H25" s="18" t="str">
        <f>IF(IFERROR($B25,"E")="E","",IF(LEFT($B25,3)=H$3,MAX(H$3:H24)+1,""))</f>
        <v/>
      </c>
      <c r="I25" s="18" t="str">
        <f>IF(IFERROR($B25,"E")="E","",IF(LEFT($B25,1)=I$3,MAX(I$3:I24)+1,""))</f>
        <v/>
      </c>
      <c r="J25" s="18" t="str">
        <f>IF(IFERROR($B25,"E")="E","",IF(LEFT($B25,2)=J$3,MAX(J$3:J24)+1,IF(LEFT($B25,2)=LEFT(J$3,1)&amp;"S",MAX(J$3:J24)+1,"")))</f>
        <v/>
      </c>
      <c r="K25" s="18" t="str">
        <f>IF(IFERROR($B25,"E")="E","",IF(LEFT($B25,3)=K$3,MAX(K$3:K24)+1,""))</f>
        <v/>
      </c>
      <c r="L25" s="18" t="str">
        <f>IF(IFERROR($B25,"E")="E","",IF(LEFT($B25,1)=L$3,MAX(L$3:L24)+1,""))</f>
        <v/>
      </c>
      <c r="M25" s="18" t="str">
        <f>IF(IFERROR($B25,"E")="E","",IF(LEFT($B25,2)=M$3,MAX(M$3:M24)+1,IF(LEFT($B25,2)=LEFT(M$3,1)&amp;"S",MAX(M$3:M24)+1,"")))</f>
        <v/>
      </c>
      <c r="N25" s="18" t="str">
        <f>IF(IFERROR($B25,"E")="E","",IF(LEFT($B25,3)=N$3,MAX(N$3:N24)+1,""))</f>
        <v/>
      </c>
      <c r="O25" s="18" t="str">
        <f>IF(IFERROR(FIND("U",$B25,1),0)=0,"",MAX(O$3:O24)+1)</f>
        <v/>
      </c>
      <c r="P25" s="18" t="str">
        <f>IF(IFERROR(FIND("F",$B25,1),0)=0,"",MAX(P$3:P24)+1)</f>
        <v/>
      </c>
      <c r="Q25" s="18" t="str">
        <f>IF(IFERROR(FIND("M,J",$B25,1),0)=0,"",MAX(Q$3:Q24)+1)</f>
        <v/>
      </c>
      <c r="R25" s="18" t="str">
        <f>IF(IFERROR(FIND("W,J",$B25,1),0)=0,"",MAX(R$3:R24)+1)</f>
        <v/>
      </c>
      <c r="S25" s="18" t="str">
        <f>IF(IFERROR(FIND("X,J",$B25,1),0)=0,"",MAX(S$3:S24)+1)</f>
        <v/>
      </c>
      <c r="T25" s="18" t="str">
        <f>IF(IFERROR(FIND("J",$B25,1),0)=0,"",MAX(T$3:T24)+1)</f>
        <v/>
      </c>
      <c r="U25" s="18" t="str">
        <f>IF(IFERROR(FIND("N",$B25,1),0)=0,"",MAX(U$3:U24)+1)</f>
        <v/>
      </c>
      <c r="V25" s="21">
        <f t="shared" si="0"/>
        <v>0</v>
      </c>
      <c r="W25" s="21"/>
      <c r="X25" s="21" t="e">
        <f>VLOOKUP($A25,Reformat!$A:$K,11,FALSE)</f>
        <v>#N/A</v>
      </c>
    </row>
    <row r="26" spans="1:24" ht="14.45" customHeight="1" x14ac:dyDescent="0.25">
      <c r="A26" s="18">
        <v>134</v>
      </c>
      <c r="B26" s="21" t="e">
        <f>VLOOKUP(A26,Reformat!A:K,3,FALSE)</f>
        <v>#N/A</v>
      </c>
      <c r="C26" s="29" t="s">
        <v>222</v>
      </c>
      <c r="D26" s="26">
        <v>2460</v>
      </c>
      <c r="E26" s="18" t="str">
        <f>IF(IFERROR($B26,"E")="E","",MAX(E$3:E25)+1)</f>
        <v/>
      </c>
      <c r="F26" s="18" t="str">
        <f>IF(IFERROR($B26,"E")="E","",IF(LEFT($B26,1)=F$3,MAX(F$3:F25)+1,""))</f>
        <v/>
      </c>
      <c r="G26" s="18" t="str">
        <f>IF(IFERROR($B26,"E")="E","",IF(LEFT($B26,2)=G$3,MAX(G$3:G25)+1,IF(LEFT($B26,2)=LEFT(G$3,1)&amp;"S",MAX(G$3:G25)+1,"")))</f>
        <v/>
      </c>
      <c r="H26" s="18" t="str">
        <f>IF(IFERROR($B26,"E")="E","",IF(LEFT($B26,3)=H$3,MAX(H$3:H25)+1,""))</f>
        <v/>
      </c>
      <c r="I26" s="18" t="str">
        <f>IF(IFERROR($B26,"E")="E","",IF(LEFT($B26,1)=I$3,MAX(I$3:I25)+1,""))</f>
        <v/>
      </c>
      <c r="J26" s="18" t="str">
        <f>IF(IFERROR($B26,"E")="E","",IF(LEFT($B26,2)=J$3,MAX(J$3:J25)+1,IF(LEFT($B26,2)=LEFT(J$3,1)&amp;"S",MAX(J$3:J25)+1,"")))</f>
        <v/>
      </c>
      <c r="K26" s="18" t="str">
        <f>IF(IFERROR($B26,"E")="E","",IF(LEFT($B26,3)=K$3,MAX(K$3:K25)+1,""))</f>
        <v/>
      </c>
      <c r="L26" s="18" t="str">
        <f>IF(IFERROR($B26,"E")="E","",IF(LEFT($B26,1)=L$3,MAX(L$3:L25)+1,""))</f>
        <v/>
      </c>
      <c r="M26" s="18" t="str">
        <f>IF(IFERROR($B26,"E")="E","",IF(LEFT($B26,2)=M$3,MAX(M$3:M25)+1,IF(LEFT($B26,2)=LEFT(M$3,1)&amp;"S",MAX(M$3:M25)+1,"")))</f>
        <v/>
      </c>
      <c r="N26" s="18" t="str">
        <f>IF(IFERROR($B26,"E")="E","",IF(LEFT($B26,3)=N$3,MAX(N$3:N25)+1,""))</f>
        <v/>
      </c>
      <c r="O26" s="18" t="str">
        <f>IF(IFERROR(FIND("U",$B26,1),0)=0,"",MAX(O$3:O25)+1)</f>
        <v/>
      </c>
      <c r="P26" s="18" t="str">
        <f>IF(IFERROR(FIND("F",$B26,1),0)=0,"",MAX(P$3:P25)+1)</f>
        <v/>
      </c>
      <c r="Q26" s="18" t="str">
        <f>IF(IFERROR(FIND("M,J",$B26,1),0)=0,"",MAX(Q$3:Q25)+1)</f>
        <v/>
      </c>
      <c r="R26" s="18" t="str">
        <f>IF(IFERROR(FIND("W,J",$B26,1),0)=0,"",MAX(R$3:R25)+1)</f>
        <v/>
      </c>
      <c r="S26" s="18" t="str">
        <f>IF(IFERROR(FIND("X,J",$B26,1),0)=0,"",MAX(S$3:S25)+1)</f>
        <v/>
      </c>
      <c r="T26" s="18" t="str">
        <f>IF(IFERROR(FIND("J",$B26,1),0)=0,"",MAX(T$3:T25)+1)</f>
        <v/>
      </c>
      <c r="U26" s="18" t="str">
        <f>IF(IFERROR(FIND("N",$B26,1),0)=0,"",MAX(U$3:U25)+1)</f>
        <v/>
      </c>
      <c r="V26" s="21">
        <f t="shared" si="0"/>
        <v>0</v>
      </c>
      <c r="W26" s="21"/>
      <c r="X26" s="21" t="e">
        <f>VLOOKUP($A26,Reformat!$A:$K,11,FALSE)</f>
        <v>#N/A</v>
      </c>
    </row>
    <row r="27" spans="1:24" ht="14.45" customHeight="1" x14ac:dyDescent="0.25">
      <c r="A27" s="18">
        <v>20</v>
      </c>
      <c r="B27" s="21" t="str">
        <f>VLOOKUP(A27,Reformat!A:K,3,FALSE)</f>
        <v>X,F</v>
      </c>
      <c r="C27" s="29" t="s">
        <v>218</v>
      </c>
      <c r="D27" s="26">
        <v>2430</v>
      </c>
      <c r="E27" s="18">
        <f>IF(IFERROR($B27,"E")="E","",MAX(E$3:E26)+1)</f>
        <v>9</v>
      </c>
      <c r="F27" s="18" t="str">
        <f>IF(IFERROR($B27,"E")="E","",IF(LEFT($B27,1)=F$3,MAX(F$3:F26)+1,""))</f>
        <v/>
      </c>
      <c r="G27" s="18" t="str">
        <f>IF(IFERROR($B27,"E")="E","",IF(LEFT($B27,2)=G$3,MAX(G$3:G26)+1,IF(LEFT($B27,2)=LEFT(G$3,1)&amp;"S",MAX(G$3:G26)+1,"")))</f>
        <v/>
      </c>
      <c r="H27" s="18" t="str">
        <f>IF(IFERROR($B27,"E")="E","",IF(LEFT($B27,3)=H$3,MAX(H$3:H26)+1,""))</f>
        <v/>
      </c>
      <c r="I27" s="18" t="str">
        <f>IF(IFERROR($B27,"E")="E","",IF(LEFT($B27,1)=I$3,MAX(I$3:I26)+1,""))</f>
        <v/>
      </c>
      <c r="J27" s="18" t="str">
        <f>IF(IFERROR($B27,"E")="E","",IF(LEFT($B27,2)=J$3,MAX(J$3:J26)+1,IF(LEFT($B27,2)=LEFT(J$3,1)&amp;"S",MAX(J$3:J26)+1,"")))</f>
        <v/>
      </c>
      <c r="K27" s="18" t="str">
        <f>IF(IFERROR($B27,"E")="E","",IF(LEFT($B27,3)=K$3,MAX(K$3:K26)+1,""))</f>
        <v/>
      </c>
      <c r="L27" s="18">
        <f>IF(IFERROR($B27,"E")="E","",IF(LEFT($B27,1)=L$3,MAX(L$3:L26)+1,""))</f>
        <v>5</v>
      </c>
      <c r="M27" s="18" t="str">
        <f>IF(IFERROR($B27,"E")="E","",IF(LEFT($B27,2)=M$3,MAX(M$3:M26)+1,IF(LEFT($B27,2)=LEFT(M$3,1)&amp;"S",MAX(M$3:M26)+1,"")))</f>
        <v/>
      </c>
      <c r="N27" s="18" t="str">
        <f>IF(IFERROR($B27,"E")="E","",IF(LEFT($B27,3)=N$3,MAX(N$3:N26)+1,""))</f>
        <v/>
      </c>
      <c r="O27" s="18" t="str">
        <f>IF(IFERROR(FIND("U",$B27,1),0)=0,"",MAX(O$3:O26)+1)</f>
        <v/>
      </c>
      <c r="P27" s="18">
        <f>IF(IFERROR(FIND("F",$B27,1),0)=0,"",MAX(P$3:P26)+1)</f>
        <v>3</v>
      </c>
      <c r="Q27" s="18" t="str">
        <f>IF(IFERROR(FIND("M,J",$B27,1),0)=0,"",MAX(Q$3:Q26)+1)</f>
        <v/>
      </c>
      <c r="R27" s="18" t="str">
        <f>IF(IFERROR(FIND("W,J",$B27,1),0)=0,"",MAX(R$3:R26)+1)</f>
        <v/>
      </c>
      <c r="S27" s="18" t="str">
        <f>IF(IFERROR(FIND("X,J",$B27,1),0)=0,"",MAX(S$3:S26)+1)</f>
        <v/>
      </c>
      <c r="T27" s="18" t="str">
        <f>IF(IFERROR(FIND("J",$B27,1),0)=0,"",MAX(T$3:T26)+1)</f>
        <v/>
      </c>
      <c r="U27" s="18" t="str">
        <f>IF(IFERROR(FIND("N",$B27,1),0)=0,"",MAX(U$3:U26)+1)</f>
        <v/>
      </c>
      <c r="V27" s="21">
        <f t="shared" si="0"/>
        <v>3</v>
      </c>
      <c r="W27" s="21"/>
      <c r="X27" s="21" t="str">
        <f>VLOOKUP($A27,Reformat!$A:$K,11,FALSE)</f>
        <v>Evelyn Nossol, Andrew Nossol</v>
      </c>
    </row>
    <row r="28" spans="1:24" ht="14.45" customHeight="1" x14ac:dyDescent="0.25">
      <c r="A28" s="18">
        <v>145</v>
      </c>
      <c r="B28" s="21" t="e">
        <f>VLOOKUP(A28,Reformat!A:K,3,FALSE)</f>
        <v>#N/A</v>
      </c>
      <c r="C28" s="29" t="s">
        <v>255</v>
      </c>
      <c r="D28" s="26">
        <v>2420</v>
      </c>
      <c r="E28" s="18" t="str">
        <f>IF(IFERROR($B28,"E")="E","",MAX(E$3:E27)+1)</f>
        <v/>
      </c>
      <c r="F28" s="18" t="str">
        <f>IF(IFERROR($B28,"E")="E","",IF(LEFT($B28,1)=F$3,MAX(F$3:F27)+1,""))</f>
        <v/>
      </c>
      <c r="G28" s="18" t="str">
        <f>IF(IFERROR($B28,"E")="E","",IF(LEFT($B28,2)=G$3,MAX(G$3:G27)+1,IF(LEFT($B28,2)=LEFT(G$3,1)&amp;"S",MAX(G$3:G27)+1,"")))</f>
        <v/>
      </c>
      <c r="H28" s="18" t="str">
        <f>IF(IFERROR($B28,"E")="E","",IF(LEFT($B28,3)=H$3,MAX(H$3:H27)+1,""))</f>
        <v/>
      </c>
      <c r="I28" s="18" t="str">
        <f>IF(IFERROR($B28,"E")="E","",IF(LEFT($B28,1)=I$3,MAX(I$3:I27)+1,""))</f>
        <v/>
      </c>
      <c r="J28" s="18" t="str">
        <f>IF(IFERROR($B28,"E")="E","",IF(LEFT($B28,2)=J$3,MAX(J$3:J27)+1,IF(LEFT($B28,2)=LEFT(J$3,1)&amp;"S",MAX(J$3:J27)+1,"")))</f>
        <v/>
      </c>
      <c r="K28" s="18" t="str">
        <f>IF(IFERROR($B28,"E")="E","",IF(LEFT($B28,3)=K$3,MAX(K$3:K27)+1,""))</f>
        <v/>
      </c>
      <c r="L28" s="18" t="str">
        <f>IF(IFERROR($B28,"E")="E","",IF(LEFT($B28,1)=L$3,MAX(L$3:L27)+1,""))</f>
        <v/>
      </c>
      <c r="M28" s="18" t="str">
        <f>IF(IFERROR($B28,"E")="E","",IF(LEFT($B28,2)=M$3,MAX(M$3:M27)+1,IF(LEFT($B28,2)=LEFT(M$3,1)&amp;"S",MAX(M$3:M27)+1,"")))</f>
        <v/>
      </c>
      <c r="N28" s="18" t="str">
        <f>IF(IFERROR($B28,"E")="E","",IF(LEFT($B28,3)=N$3,MAX(N$3:N27)+1,""))</f>
        <v/>
      </c>
      <c r="O28" s="18" t="str">
        <f>IF(IFERROR(FIND("U",$B28,1),0)=0,"",MAX(O$3:O27)+1)</f>
        <v/>
      </c>
      <c r="P28" s="18" t="str">
        <f>IF(IFERROR(FIND("F",$B28,1),0)=0,"",MAX(P$3:P27)+1)</f>
        <v/>
      </c>
      <c r="Q28" s="18" t="str">
        <f>IF(IFERROR(FIND("M,J",$B28,1),0)=0,"",MAX(Q$3:Q27)+1)</f>
        <v/>
      </c>
      <c r="R28" s="18" t="str">
        <f>IF(IFERROR(FIND("W,J",$B28,1),0)=0,"",MAX(R$3:R27)+1)</f>
        <v/>
      </c>
      <c r="S28" s="18" t="str">
        <f>IF(IFERROR(FIND("X,J",$B28,1),0)=0,"",MAX(S$3:S27)+1)</f>
        <v/>
      </c>
      <c r="T28" s="18" t="str">
        <f>IF(IFERROR(FIND("J",$B28,1),0)=0,"",MAX(T$3:T27)+1)</f>
        <v/>
      </c>
      <c r="U28" s="18" t="str">
        <f>IF(IFERROR(FIND("N",$B28,1),0)=0,"",MAX(U$3:U27)+1)</f>
        <v/>
      </c>
      <c r="V28" s="21">
        <f t="shared" si="0"/>
        <v>0</v>
      </c>
      <c r="W28" s="21"/>
      <c r="X28" s="21" t="e">
        <f>VLOOKUP($A28,Reformat!$A:$K,11,FALSE)</f>
        <v>#N/A</v>
      </c>
    </row>
    <row r="29" spans="1:24" ht="14.45" customHeight="1" x14ac:dyDescent="0.25">
      <c r="A29" s="18">
        <v>133</v>
      </c>
      <c r="B29" s="21" t="e">
        <f>VLOOKUP(A29,Reformat!A:K,3,FALSE)</f>
        <v>#N/A</v>
      </c>
      <c r="C29" s="29" t="s">
        <v>256</v>
      </c>
      <c r="D29" s="26">
        <v>2420</v>
      </c>
      <c r="E29" s="18" t="str">
        <f>IF(IFERROR($B29,"E")="E","",MAX(E$3:E28)+1)</f>
        <v/>
      </c>
      <c r="F29" s="18" t="str">
        <f>IF(IFERROR($B29,"E")="E","",IF(LEFT($B29,1)=F$3,MAX(F$3:F28)+1,""))</f>
        <v/>
      </c>
      <c r="G29" s="18" t="str">
        <f>IF(IFERROR($B29,"E")="E","",IF(LEFT($B29,2)=G$3,MAX(G$3:G28)+1,IF(LEFT($B29,2)=LEFT(G$3,1)&amp;"S",MAX(G$3:G28)+1,"")))</f>
        <v/>
      </c>
      <c r="H29" s="18" t="str">
        <f>IF(IFERROR($B29,"E")="E","",IF(LEFT($B29,3)=H$3,MAX(H$3:H28)+1,""))</f>
        <v/>
      </c>
      <c r="I29" s="18" t="str">
        <f>IF(IFERROR($B29,"E")="E","",IF(LEFT($B29,1)=I$3,MAX(I$3:I28)+1,""))</f>
        <v/>
      </c>
      <c r="J29" s="18" t="str">
        <f>IF(IFERROR($B29,"E")="E","",IF(LEFT($B29,2)=J$3,MAX(J$3:J28)+1,IF(LEFT($B29,2)=LEFT(J$3,1)&amp;"S",MAX(J$3:J28)+1,"")))</f>
        <v/>
      </c>
      <c r="K29" s="18" t="str">
        <f>IF(IFERROR($B29,"E")="E","",IF(LEFT($B29,3)=K$3,MAX(K$3:K28)+1,""))</f>
        <v/>
      </c>
      <c r="L29" s="18" t="str">
        <f>IF(IFERROR($B29,"E")="E","",IF(LEFT($B29,1)=L$3,MAX(L$3:L28)+1,""))</f>
        <v/>
      </c>
      <c r="M29" s="18" t="str">
        <f>IF(IFERROR($B29,"E")="E","",IF(LEFT($B29,2)=M$3,MAX(M$3:M28)+1,IF(LEFT($B29,2)=LEFT(M$3,1)&amp;"S",MAX(M$3:M28)+1,"")))</f>
        <v/>
      </c>
      <c r="N29" s="18" t="str">
        <f>IF(IFERROR($B29,"E")="E","",IF(LEFT($B29,3)=N$3,MAX(N$3:N28)+1,""))</f>
        <v/>
      </c>
      <c r="O29" s="18" t="str">
        <f>IF(IFERROR(FIND("U",$B29,1),0)=0,"",MAX(O$3:O28)+1)</f>
        <v/>
      </c>
      <c r="P29" s="18" t="str">
        <f>IF(IFERROR(FIND("F",$B29,1),0)=0,"",MAX(P$3:P28)+1)</f>
        <v/>
      </c>
      <c r="Q29" s="18" t="str">
        <f>IF(IFERROR(FIND("M,J",$B29,1),0)=0,"",MAX(Q$3:Q28)+1)</f>
        <v/>
      </c>
      <c r="R29" s="18" t="str">
        <f>IF(IFERROR(FIND("W,J",$B29,1),0)=0,"",MAX(R$3:R28)+1)</f>
        <v/>
      </c>
      <c r="S29" s="18" t="str">
        <f>IF(IFERROR(FIND("X,J",$B29,1),0)=0,"",MAX(S$3:S28)+1)</f>
        <v/>
      </c>
      <c r="T29" s="18" t="str">
        <f>IF(IFERROR(FIND("J",$B29,1),0)=0,"",MAX(T$3:T28)+1)</f>
        <v/>
      </c>
      <c r="U29" s="18" t="str">
        <f>IF(IFERROR(FIND("N",$B29,1),0)=0,"",MAX(U$3:U28)+1)</f>
        <v/>
      </c>
      <c r="V29" s="21">
        <f t="shared" si="0"/>
        <v>0</v>
      </c>
      <c r="W29" s="21"/>
      <c r="X29" s="21" t="e">
        <f>VLOOKUP($A29,Reformat!$A:$K,11,FALSE)</f>
        <v>#N/A</v>
      </c>
    </row>
    <row r="30" spans="1:24" ht="14.45" customHeight="1" x14ac:dyDescent="0.25">
      <c r="A30" s="18">
        <v>176</v>
      </c>
      <c r="B30" s="21" t="e">
        <f>VLOOKUP(A30,Reformat!A:K,3,FALSE)</f>
        <v>#N/A</v>
      </c>
      <c r="C30" s="29" t="s">
        <v>306</v>
      </c>
      <c r="D30" s="26">
        <v>2420</v>
      </c>
      <c r="E30" s="18" t="str">
        <f>IF(IFERROR($B30,"E")="E","",MAX(E$3:E29)+1)</f>
        <v/>
      </c>
      <c r="F30" s="18" t="str">
        <f>IF(IFERROR($B30,"E")="E","",IF(LEFT($B30,1)=F$3,MAX(F$3:F29)+1,""))</f>
        <v/>
      </c>
      <c r="G30" s="18" t="str">
        <f>IF(IFERROR($B30,"E")="E","",IF(LEFT($B30,2)=G$3,MAX(G$3:G29)+1,IF(LEFT($B30,2)=LEFT(G$3,1)&amp;"S",MAX(G$3:G29)+1,"")))</f>
        <v/>
      </c>
      <c r="H30" s="18" t="str">
        <f>IF(IFERROR($B30,"E")="E","",IF(LEFT($B30,3)=H$3,MAX(H$3:H29)+1,""))</f>
        <v/>
      </c>
      <c r="I30" s="18" t="str">
        <f>IF(IFERROR($B30,"E")="E","",IF(LEFT($B30,1)=I$3,MAX(I$3:I29)+1,""))</f>
        <v/>
      </c>
      <c r="J30" s="18" t="str">
        <f>IF(IFERROR($B30,"E")="E","",IF(LEFT($B30,2)=J$3,MAX(J$3:J29)+1,IF(LEFT($B30,2)=LEFT(J$3,1)&amp;"S",MAX(J$3:J29)+1,"")))</f>
        <v/>
      </c>
      <c r="K30" s="18" t="str">
        <f>IF(IFERROR($B30,"E")="E","",IF(LEFT($B30,3)=K$3,MAX(K$3:K29)+1,""))</f>
        <v/>
      </c>
      <c r="L30" s="18" t="str">
        <f>IF(IFERROR($B30,"E")="E","",IF(LEFT($B30,1)=L$3,MAX(L$3:L29)+1,""))</f>
        <v/>
      </c>
      <c r="M30" s="18" t="str">
        <f>IF(IFERROR($B30,"E")="E","",IF(LEFT($B30,2)=M$3,MAX(M$3:M29)+1,IF(LEFT($B30,2)=LEFT(M$3,1)&amp;"S",MAX(M$3:M29)+1,"")))</f>
        <v/>
      </c>
      <c r="N30" s="18" t="str">
        <f>IF(IFERROR($B30,"E")="E","",IF(LEFT($B30,3)=N$3,MAX(N$3:N29)+1,""))</f>
        <v/>
      </c>
      <c r="O30" s="18" t="str">
        <f>IF(IFERROR(FIND("U",$B30,1),0)=0,"",MAX(O$3:O29)+1)</f>
        <v/>
      </c>
      <c r="P30" s="18" t="str">
        <f>IF(IFERROR(FIND("F",$B30,1),0)=0,"",MAX(P$3:P29)+1)</f>
        <v/>
      </c>
      <c r="Q30" s="18" t="str">
        <f>IF(IFERROR(FIND("M,J",$B30,1),0)=0,"",MAX(Q$3:Q29)+1)</f>
        <v/>
      </c>
      <c r="R30" s="18" t="str">
        <f>IF(IFERROR(FIND("W,J",$B30,1),0)=0,"",MAX(R$3:R29)+1)</f>
        <v/>
      </c>
      <c r="S30" s="18" t="str">
        <f>IF(IFERROR(FIND("X,J",$B30,1),0)=0,"",MAX(S$3:S29)+1)</f>
        <v/>
      </c>
      <c r="T30" s="18" t="str">
        <f>IF(IFERROR(FIND("J",$B30,1),0)=0,"",MAX(T$3:T29)+1)</f>
        <v/>
      </c>
      <c r="U30" s="18" t="str">
        <f>IF(IFERROR(FIND("N",$B30,1),0)=0,"",MAX(U$3:U29)+1)</f>
        <v/>
      </c>
      <c r="V30" s="21">
        <f t="shared" si="0"/>
        <v>0</v>
      </c>
      <c r="W30" s="21"/>
      <c r="X30" s="21" t="e">
        <f>VLOOKUP($A30,Reformat!$A:$K,11,FALSE)</f>
        <v>#N/A</v>
      </c>
    </row>
    <row r="31" spans="1:24" ht="14.45" customHeight="1" x14ac:dyDescent="0.25">
      <c r="A31" s="18">
        <v>120</v>
      </c>
      <c r="B31" s="21" t="e">
        <f>VLOOKUP(A31,Reformat!A:K,3,FALSE)</f>
        <v>#N/A</v>
      </c>
      <c r="C31" s="29" t="s">
        <v>205</v>
      </c>
      <c r="D31" s="26">
        <v>2400</v>
      </c>
      <c r="E31" s="18" t="str">
        <f>IF(IFERROR($B31,"E")="E","",MAX(E$3:E30)+1)</f>
        <v/>
      </c>
      <c r="F31" s="18" t="str">
        <f>IF(IFERROR($B31,"E")="E","",IF(LEFT($B31,1)=F$3,MAX(F$3:F30)+1,""))</f>
        <v/>
      </c>
      <c r="G31" s="18" t="str">
        <f>IF(IFERROR($B31,"E")="E","",IF(LEFT($B31,2)=G$3,MAX(G$3:G30)+1,IF(LEFT($B31,2)=LEFT(G$3,1)&amp;"S",MAX(G$3:G30)+1,"")))</f>
        <v/>
      </c>
      <c r="H31" s="18" t="str">
        <f>IF(IFERROR($B31,"E")="E","",IF(LEFT($B31,3)=H$3,MAX(H$3:H30)+1,""))</f>
        <v/>
      </c>
      <c r="I31" s="18" t="str">
        <f>IF(IFERROR($B31,"E")="E","",IF(LEFT($B31,1)=I$3,MAX(I$3:I30)+1,""))</f>
        <v/>
      </c>
      <c r="J31" s="18" t="str">
        <f>IF(IFERROR($B31,"E")="E","",IF(LEFT($B31,2)=J$3,MAX(J$3:J30)+1,IF(LEFT($B31,2)=LEFT(J$3,1)&amp;"S",MAX(J$3:J30)+1,"")))</f>
        <v/>
      </c>
      <c r="K31" s="18" t="str">
        <f>IF(IFERROR($B31,"E")="E","",IF(LEFT($B31,3)=K$3,MAX(K$3:K30)+1,""))</f>
        <v/>
      </c>
      <c r="L31" s="18" t="str">
        <f>IF(IFERROR($B31,"E")="E","",IF(LEFT($B31,1)=L$3,MAX(L$3:L30)+1,""))</f>
        <v/>
      </c>
      <c r="M31" s="18" t="str">
        <f>IF(IFERROR($B31,"E")="E","",IF(LEFT($B31,2)=M$3,MAX(M$3:M30)+1,IF(LEFT($B31,2)=LEFT(M$3,1)&amp;"S",MAX(M$3:M30)+1,"")))</f>
        <v/>
      </c>
      <c r="N31" s="18" t="str">
        <f>IF(IFERROR($B31,"E")="E","",IF(LEFT($B31,3)=N$3,MAX(N$3:N30)+1,""))</f>
        <v/>
      </c>
      <c r="O31" s="18" t="str">
        <f>IF(IFERROR(FIND("U",$B31,1),0)=0,"",MAX(O$3:O30)+1)</f>
        <v/>
      </c>
      <c r="P31" s="18" t="str">
        <f>IF(IFERROR(FIND("F",$B31,1),0)=0,"",MAX(P$3:P30)+1)</f>
        <v/>
      </c>
      <c r="Q31" s="18" t="str">
        <f>IF(IFERROR(FIND("M,J",$B31,1),0)=0,"",MAX(Q$3:Q30)+1)</f>
        <v/>
      </c>
      <c r="R31" s="18" t="str">
        <f>IF(IFERROR(FIND("W,J",$B31,1),0)=0,"",MAX(R$3:R30)+1)</f>
        <v/>
      </c>
      <c r="S31" s="18" t="str">
        <f>IF(IFERROR(FIND("X,J",$B31,1),0)=0,"",MAX(S$3:S30)+1)</f>
        <v/>
      </c>
      <c r="T31" s="18" t="str">
        <f>IF(IFERROR(FIND("J",$B31,1),0)=0,"",MAX(T$3:T30)+1)</f>
        <v/>
      </c>
      <c r="U31" s="18" t="str">
        <f>IF(IFERROR(FIND("N",$B31,1),0)=0,"",MAX(U$3:U30)+1)</f>
        <v/>
      </c>
      <c r="V31" s="21">
        <f t="shared" si="0"/>
        <v>0</v>
      </c>
      <c r="W31" s="21"/>
      <c r="X31" s="21" t="e">
        <f>VLOOKUP($A31,Reformat!$A:$K,11,FALSE)</f>
        <v>#N/A</v>
      </c>
    </row>
    <row r="32" spans="1:24" ht="14.45" customHeight="1" x14ac:dyDescent="0.25">
      <c r="A32" s="18">
        <v>114</v>
      </c>
      <c r="B32" s="21" t="e">
        <f>VLOOKUP(A32,Reformat!A:K,3,FALSE)</f>
        <v>#N/A</v>
      </c>
      <c r="C32" s="29" t="s">
        <v>264</v>
      </c>
      <c r="D32" s="26">
        <v>2390</v>
      </c>
      <c r="E32" s="18" t="str">
        <f>IF(IFERROR($B32,"E")="E","",MAX(E$3:E31)+1)</f>
        <v/>
      </c>
      <c r="F32" s="18" t="str">
        <f>IF(IFERROR($B32,"E")="E","",IF(LEFT($B32,1)=F$3,MAX(F$3:F31)+1,""))</f>
        <v/>
      </c>
      <c r="G32" s="18" t="str">
        <f>IF(IFERROR($B32,"E")="E","",IF(LEFT($B32,2)=G$3,MAX(G$3:G31)+1,IF(LEFT($B32,2)=LEFT(G$3,1)&amp;"S",MAX(G$3:G31)+1,"")))</f>
        <v/>
      </c>
      <c r="H32" s="18" t="str">
        <f>IF(IFERROR($B32,"E")="E","",IF(LEFT($B32,3)=H$3,MAX(H$3:H31)+1,""))</f>
        <v/>
      </c>
      <c r="I32" s="18" t="str">
        <f>IF(IFERROR($B32,"E")="E","",IF(LEFT($B32,1)=I$3,MAX(I$3:I31)+1,""))</f>
        <v/>
      </c>
      <c r="J32" s="18" t="str">
        <f>IF(IFERROR($B32,"E")="E","",IF(LEFT($B32,2)=J$3,MAX(J$3:J31)+1,IF(LEFT($B32,2)=LEFT(J$3,1)&amp;"S",MAX(J$3:J31)+1,"")))</f>
        <v/>
      </c>
      <c r="K32" s="18" t="str">
        <f>IF(IFERROR($B32,"E")="E","",IF(LEFT($B32,3)=K$3,MAX(K$3:K31)+1,""))</f>
        <v/>
      </c>
      <c r="L32" s="18" t="str">
        <f>IF(IFERROR($B32,"E")="E","",IF(LEFT($B32,1)=L$3,MAX(L$3:L31)+1,""))</f>
        <v/>
      </c>
      <c r="M32" s="18" t="str">
        <f>IF(IFERROR($B32,"E")="E","",IF(LEFT($B32,2)=M$3,MAX(M$3:M31)+1,IF(LEFT($B32,2)=LEFT(M$3,1)&amp;"S",MAX(M$3:M31)+1,"")))</f>
        <v/>
      </c>
      <c r="N32" s="18" t="str">
        <f>IF(IFERROR($B32,"E")="E","",IF(LEFT($B32,3)=N$3,MAX(N$3:N31)+1,""))</f>
        <v/>
      </c>
      <c r="O32" s="18" t="str">
        <f>IF(IFERROR(FIND("U",$B32,1),0)=0,"",MAX(O$3:O31)+1)</f>
        <v/>
      </c>
      <c r="P32" s="18" t="str">
        <f>IF(IFERROR(FIND("F",$B32,1),0)=0,"",MAX(P$3:P31)+1)</f>
        <v/>
      </c>
      <c r="Q32" s="18" t="str">
        <f>IF(IFERROR(FIND("M,J",$B32,1),0)=0,"",MAX(Q$3:Q31)+1)</f>
        <v/>
      </c>
      <c r="R32" s="18" t="str">
        <f>IF(IFERROR(FIND("W,J",$B32,1),0)=0,"",MAX(R$3:R31)+1)</f>
        <v/>
      </c>
      <c r="S32" s="18" t="str">
        <f>IF(IFERROR(FIND("X,J",$B32,1),0)=0,"",MAX(S$3:S31)+1)</f>
        <v/>
      </c>
      <c r="T32" s="18" t="str">
        <f>IF(IFERROR(FIND("J",$B32,1),0)=0,"",MAX(T$3:T31)+1)</f>
        <v/>
      </c>
      <c r="U32" s="18" t="str">
        <f>IF(IFERROR(FIND("N",$B32,1),0)=0,"",MAX(U$3:U31)+1)</f>
        <v/>
      </c>
      <c r="V32" s="21">
        <f t="shared" si="0"/>
        <v>0</v>
      </c>
      <c r="W32" s="21"/>
      <c r="X32" s="21" t="e">
        <f>VLOOKUP($A32,Reformat!$A:$K,11,FALSE)</f>
        <v>#N/A</v>
      </c>
    </row>
    <row r="33" spans="1:24" ht="14.45" customHeight="1" x14ac:dyDescent="0.25">
      <c r="A33" s="18">
        <v>6</v>
      </c>
      <c r="B33" s="21" t="str">
        <f>VLOOKUP(A33,Reformat!A:K,3,FALSE)</f>
        <v>X,F</v>
      </c>
      <c r="C33" s="29" t="s">
        <v>232</v>
      </c>
      <c r="D33" s="26">
        <v>2380</v>
      </c>
      <c r="E33" s="18">
        <f>IF(IFERROR($B33,"E")="E","",MAX(E$3:E32)+1)</f>
        <v>10</v>
      </c>
      <c r="F33" s="18" t="str">
        <f>IF(IFERROR($B33,"E")="E","",IF(LEFT($B33,1)=F$3,MAX(F$3:F32)+1,""))</f>
        <v/>
      </c>
      <c r="G33" s="18" t="str">
        <f>IF(IFERROR($B33,"E")="E","",IF(LEFT($B33,2)=G$3,MAX(G$3:G32)+1,IF(LEFT($B33,2)=LEFT(G$3,1)&amp;"S",MAX(G$3:G32)+1,"")))</f>
        <v/>
      </c>
      <c r="H33" s="18" t="str">
        <f>IF(IFERROR($B33,"E")="E","",IF(LEFT($B33,3)=H$3,MAX(H$3:H32)+1,""))</f>
        <v/>
      </c>
      <c r="I33" s="18" t="str">
        <f>IF(IFERROR($B33,"E")="E","",IF(LEFT($B33,1)=I$3,MAX(I$3:I32)+1,""))</f>
        <v/>
      </c>
      <c r="J33" s="18" t="str">
        <f>IF(IFERROR($B33,"E")="E","",IF(LEFT($B33,2)=J$3,MAX(J$3:J32)+1,IF(LEFT($B33,2)=LEFT(J$3,1)&amp;"S",MAX(J$3:J32)+1,"")))</f>
        <v/>
      </c>
      <c r="K33" s="18" t="str">
        <f>IF(IFERROR($B33,"E")="E","",IF(LEFT($B33,3)=K$3,MAX(K$3:K32)+1,""))</f>
        <v/>
      </c>
      <c r="L33" s="18">
        <f>IF(IFERROR($B33,"E")="E","",IF(LEFT($B33,1)=L$3,MAX(L$3:L32)+1,""))</f>
        <v>6</v>
      </c>
      <c r="M33" s="18" t="str">
        <f>IF(IFERROR($B33,"E")="E","",IF(LEFT($B33,2)=M$3,MAX(M$3:M32)+1,IF(LEFT($B33,2)=LEFT(M$3,1)&amp;"S",MAX(M$3:M32)+1,"")))</f>
        <v/>
      </c>
      <c r="N33" s="18" t="str">
        <f>IF(IFERROR($B33,"E")="E","",IF(LEFT($B33,3)=N$3,MAX(N$3:N32)+1,""))</f>
        <v/>
      </c>
      <c r="O33" s="18" t="str">
        <f>IF(IFERROR(FIND("U",$B33,1),0)=0,"",MAX(O$3:O32)+1)</f>
        <v/>
      </c>
      <c r="P33" s="18">
        <f>IF(IFERROR(FIND("F",$B33,1),0)=0,"",MAX(P$3:P32)+1)</f>
        <v>4</v>
      </c>
      <c r="Q33" s="18" t="str">
        <f>IF(IFERROR(FIND("M,J",$B33,1),0)=0,"",MAX(Q$3:Q32)+1)</f>
        <v/>
      </c>
      <c r="R33" s="18" t="str">
        <f>IF(IFERROR(FIND("W,J",$B33,1),0)=0,"",MAX(R$3:R32)+1)</f>
        <v/>
      </c>
      <c r="S33" s="18" t="str">
        <f>IF(IFERROR(FIND("X,J",$B33,1),0)=0,"",MAX(S$3:S32)+1)</f>
        <v/>
      </c>
      <c r="T33" s="18" t="str">
        <f>IF(IFERROR(FIND("J",$B33,1),0)=0,"",MAX(T$3:T32)+1)</f>
        <v/>
      </c>
      <c r="U33" s="18" t="str">
        <f>IF(IFERROR(FIND("N",$B33,1),0)=0,"",MAX(U$3:U32)+1)</f>
        <v/>
      </c>
      <c r="V33" s="21">
        <f t="shared" si="0"/>
        <v>4</v>
      </c>
      <c r="W33" s="21"/>
      <c r="X33" s="21" t="str">
        <f>VLOOKUP($A33,Reformat!$A:$K,11,FALSE)</f>
        <v>Celia Bolton, Harper Bolton, Tim Collyer</v>
      </c>
    </row>
    <row r="34" spans="1:24" ht="14.45" customHeight="1" x14ac:dyDescent="0.25">
      <c r="A34" s="18">
        <v>28</v>
      </c>
      <c r="B34" s="21" t="str">
        <f>VLOOKUP(A34,Reformat!A:K,3,FALSE)</f>
        <v>WSV,U</v>
      </c>
      <c r="C34" s="29" t="s">
        <v>160</v>
      </c>
      <c r="D34" s="26">
        <v>2370</v>
      </c>
      <c r="E34" s="18">
        <f>IF(IFERROR($B34,"E")="E","",MAX(E$3:E33)+1)</f>
        <v>11</v>
      </c>
      <c r="F34" s="18" t="str">
        <f>IF(IFERROR($B34,"E")="E","",IF(LEFT($B34,1)=F$3,MAX(F$3:F33)+1,""))</f>
        <v/>
      </c>
      <c r="G34" s="18" t="str">
        <f>IF(IFERROR($B34,"E")="E","",IF(LEFT($B34,2)=G$3,MAX(G$3:G33)+1,IF(LEFT($B34,2)=LEFT(G$3,1)&amp;"S",MAX(G$3:G33)+1,"")))</f>
        <v/>
      </c>
      <c r="H34" s="18" t="str">
        <f>IF(IFERROR($B34,"E")="E","",IF(LEFT($B34,3)=H$3,MAX(H$3:H33)+1,""))</f>
        <v/>
      </c>
      <c r="I34" s="18">
        <f>IF(IFERROR($B34,"E")="E","",IF(LEFT($B34,1)=I$3,MAX(I$3:I33)+1,""))</f>
        <v>4</v>
      </c>
      <c r="J34" s="18">
        <f>IF(IFERROR($B34,"E")="E","",IF(LEFT($B34,2)=J$3,MAX(J$3:J33)+1,IF(LEFT($B34,2)=LEFT(J$3,1)&amp;"S",MAX(J$3:J33)+1,"")))</f>
        <v>3</v>
      </c>
      <c r="K34" s="18">
        <f>IF(IFERROR($B34,"E")="E","",IF(LEFT($B34,3)=K$3,MAX(K$3:K33)+1,""))</f>
        <v>3</v>
      </c>
      <c r="L34" s="18" t="str">
        <f>IF(IFERROR($B34,"E")="E","",IF(LEFT($B34,1)=L$3,MAX(L$3:L33)+1,""))</f>
        <v/>
      </c>
      <c r="M34" s="18" t="str">
        <f>IF(IFERROR($B34,"E")="E","",IF(LEFT($B34,2)=M$3,MAX(M$3:M33)+1,IF(LEFT($B34,2)=LEFT(M$3,1)&amp;"S",MAX(M$3:M33)+1,"")))</f>
        <v/>
      </c>
      <c r="N34" s="18" t="str">
        <f>IF(IFERROR($B34,"E")="E","",IF(LEFT($B34,3)=N$3,MAX(N$3:N33)+1,""))</f>
        <v/>
      </c>
      <c r="O34" s="18">
        <f>IF(IFERROR(FIND("U",$B34,1),0)=0,"",MAX(O$3:O33)+1)</f>
        <v>1</v>
      </c>
      <c r="P34" s="18" t="str">
        <f>IF(IFERROR(FIND("F",$B34,1),0)=0,"",MAX(P$3:P33)+1)</f>
        <v/>
      </c>
      <c r="Q34" s="18" t="str">
        <f>IF(IFERROR(FIND("M,J",$B34,1),0)=0,"",MAX(Q$3:Q33)+1)</f>
        <v/>
      </c>
      <c r="R34" s="18" t="str">
        <f>IF(IFERROR(FIND("W,J",$B34,1),0)=0,"",MAX(R$3:R33)+1)</f>
        <v/>
      </c>
      <c r="S34" s="18" t="str">
        <f>IF(IFERROR(FIND("X,J",$B34,1),0)=0,"",MAX(S$3:S33)+1)</f>
        <v/>
      </c>
      <c r="T34" s="18" t="str">
        <f>IF(IFERROR(FIND("J",$B34,1),0)=0,"",MAX(T$3:T33)+1)</f>
        <v/>
      </c>
      <c r="U34" s="18" t="str">
        <f>IF(IFERROR(FIND("N",$B34,1),0)=0,"",MAX(U$3:U33)+1)</f>
        <v/>
      </c>
      <c r="V34" s="21">
        <f t="shared" si="0"/>
        <v>1</v>
      </c>
      <c r="W34" s="21"/>
      <c r="X34" s="21" t="str">
        <f>VLOOKUP($A34,Reformat!$A:$K,11,FALSE)</f>
        <v>Lesley Hale, Kate Williams</v>
      </c>
    </row>
    <row r="35" spans="1:24" ht="14.45" customHeight="1" x14ac:dyDescent="0.25">
      <c r="A35" s="18">
        <v>75</v>
      </c>
      <c r="B35" s="21" t="e">
        <f>VLOOKUP(A35,Reformat!A:K,3,FALSE)</f>
        <v>#N/A</v>
      </c>
      <c r="C35" s="29" t="s">
        <v>266</v>
      </c>
      <c r="D35" s="26">
        <v>2360</v>
      </c>
      <c r="E35" s="18" t="str">
        <f>IF(IFERROR($B35,"E")="E","",MAX(E$3:E34)+1)</f>
        <v/>
      </c>
      <c r="F35" s="18" t="str">
        <f>IF(IFERROR($B35,"E")="E","",IF(LEFT($B35,1)=F$3,MAX(F$3:F34)+1,""))</f>
        <v/>
      </c>
      <c r="G35" s="18" t="str">
        <f>IF(IFERROR($B35,"E")="E","",IF(LEFT($B35,2)=G$3,MAX(G$3:G34)+1,IF(LEFT($B35,2)=LEFT(G$3,1)&amp;"S",MAX(G$3:G34)+1,"")))</f>
        <v/>
      </c>
      <c r="H35" s="18" t="str">
        <f>IF(IFERROR($B35,"E")="E","",IF(LEFT($B35,3)=H$3,MAX(H$3:H34)+1,""))</f>
        <v/>
      </c>
      <c r="I35" s="18" t="str">
        <f>IF(IFERROR($B35,"E")="E","",IF(LEFT($B35,1)=I$3,MAX(I$3:I34)+1,""))</f>
        <v/>
      </c>
      <c r="J35" s="18" t="str">
        <f>IF(IFERROR($B35,"E")="E","",IF(LEFT($B35,2)=J$3,MAX(J$3:J34)+1,IF(LEFT($B35,2)=LEFT(J$3,1)&amp;"S",MAX(J$3:J34)+1,"")))</f>
        <v/>
      </c>
      <c r="K35" s="18" t="str">
        <f>IF(IFERROR($B35,"E")="E","",IF(LEFT($B35,3)=K$3,MAX(K$3:K34)+1,""))</f>
        <v/>
      </c>
      <c r="L35" s="18" t="str">
        <f>IF(IFERROR($B35,"E")="E","",IF(LEFT($B35,1)=L$3,MAX(L$3:L34)+1,""))</f>
        <v/>
      </c>
      <c r="M35" s="18" t="str">
        <f>IF(IFERROR($B35,"E")="E","",IF(LEFT($B35,2)=M$3,MAX(M$3:M34)+1,IF(LEFT($B35,2)=LEFT(M$3,1)&amp;"S",MAX(M$3:M34)+1,"")))</f>
        <v/>
      </c>
      <c r="N35" s="18" t="str">
        <f>IF(IFERROR($B35,"E")="E","",IF(LEFT($B35,3)=N$3,MAX(N$3:N34)+1,""))</f>
        <v/>
      </c>
      <c r="O35" s="18" t="str">
        <f>IF(IFERROR(FIND("U",$B35,1),0)=0,"",MAX(O$3:O34)+1)</f>
        <v/>
      </c>
      <c r="P35" s="18" t="str">
        <f>IF(IFERROR(FIND("F",$B35,1),0)=0,"",MAX(P$3:P34)+1)</f>
        <v/>
      </c>
      <c r="Q35" s="18" t="str">
        <f>IF(IFERROR(FIND("M,J",$B35,1),0)=0,"",MAX(Q$3:Q34)+1)</f>
        <v/>
      </c>
      <c r="R35" s="18" t="str">
        <f>IF(IFERROR(FIND("W,J",$B35,1),0)=0,"",MAX(R$3:R34)+1)</f>
        <v/>
      </c>
      <c r="S35" s="18" t="str">
        <f>IF(IFERROR(FIND("X,J",$B35,1),0)=0,"",MAX(S$3:S34)+1)</f>
        <v/>
      </c>
      <c r="T35" s="18" t="str">
        <f>IF(IFERROR(FIND("J",$B35,1),0)=0,"",MAX(T$3:T34)+1)</f>
        <v/>
      </c>
      <c r="U35" s="18" t="str">
        <f>IF(IFERROR(FIND("N",$B35,1),0)=0,"",MAX(U$3:U34)+1)</f>
        <v/>
      </c>
      <c r="V35" s="21">
        <f t="shared" si="0"/>
        <v>0</v>
      </c>
      <c r="W35" s="21"/>
      <c r="X35" s="21" t="e">
        <f>VLOOKUP($A35,Reformat!$A:$K,11,FALSE)</f>
        <v>#N/A</v>
      </c>
    </row>
    <row r="36" spans="1:24" ht="14.45" customHeight="1" x14ac:dyDescent="0.25">
      <c r="A36" s="18">
        <v>18</v>
      </c>
      <c r="B36" s="21" t="str">
        <f>VLOOKUP(A36,Reformat!A:K,3,FALSE)</f>
        <v>W</v>
      </c>
      <c r="C36" s="29" t="s">
        <v>288</v>
      </c>
      <c r="D36" s="26">
        <v>2360</v>
      </c>
      <c r="E36" s="18">
        <f>IF(IFERROR($B36,"E")="E","",MAX(E$3:E35)+1)</f>
        <v>12</v>
      </c>
      <c r="F36" s="18" t="str">
        <f>IF(IFERROR($B36,"E")="E","",IF(LEFT($B36,1)=F$3,MAX(F$3:F35)+1,""))</f>
        <v/>
      </c>
      <c r="G36" s="18" t="str">
        <f>IF(IFERROR($B36,"E")="E","",IF(LEFT($B36,2)=G$3,MAX(G$3:G35)+1,IF(LEFT($B36,2)=LEFT(G$3,1)&amp;"S",MAX(G$3:G35)+1,"")))</f>
        <v/>
      </c>
      <c r="H36" s="18" t="str">
        <f>IF(IFERROR($B36,"E")="E","",IF(LEFT($B36,3)=H$3,MAX(H$3:H35)+1,""))</f>
        <v/>
      </c>
      <c r="I36" s="18">
        <f>IF(IFERROR($B36,"E")="E","",IF(LEFT($B36,1)=I$3,MAX(I$3:I35)+1,""))</f>
        <v>5</v>
      </c>
      <c r="J36" s="18" t="str">
        <f>IF(IFERROR($B36,"E")="E","",IF(LEFT($B36,2)=J$3,MAX(J$3:J35)+1,IF(LEFT($B36,2)=LEFT(J$3,1)&amp;"S",MAX(J$3:J35)+1,"")))</f>
        <v/>
      </c>
      <c r="K36" s="18" t="str">
        <f>IF(IFERROR($B36,"E")="E","",IF(LEFT($B36,3)=K$3,MAX(K$3:K35)+1,""))</f>
        <v/>
      </c>
      <c r="L36" s="18" t="str">
        <f>IF(IFERROR($B36,"E")="E","",IF(LEFT($B36,1)=L$3,MAX(L$3:L35)+1,""))</f>
        <v/>
      </c>
      <c r="M36" s="18" t="str">
        <f>IF(IFERROR($B36,"E")="E","",IF(LEFT($B36,2)=M$3,MAX(M$3:M35)+1,IF(LEFT($B36,2)=LEFT(M$3,1)&amp;"S",MAX(M$3:M35)+1,"")))</f>
        <v/>
      </c>
      <c r="N36" s="18" t="str">
        <f>IF(IFERROR($B36,"E")="E","",IF(LEFT($B36,3)=N$3,MAX(N$3:N35)+1,""))</f>
        <v/>
      </c>
      <c r="O36" s="18" t="str">
        <f>IF(IFERROR(FIND("U",$B36,1),0)=0,"",MAX(O$3:O35)+1)</f>
        <v/>
      </c>
      <c r="P36" s="18" t="str">
        <f>IF(IFERROR(FIND("F",$B36,1),0)=0,"",MAX(P$3:P35)+1)</f>
        <v/>
      </c>
      <c r="Q36" s="18" t="str">
        <f>IF(IFERROR(FIND("M,J",$B36,1),0)=0,"",MAX(Q$3:Q35)+1)</f>
        <v/>
      </c>
      <c r="R36" s="18" t="str">
        <f>IF(IFERROR(FIND("W,J",$B36,1),0)=0,"",MAX(R$3:R35)+1)</f>
        <v/>
      </c>
      <c r="S36" s="18" t="str">
        <f>IF(IFERROR(FIND("X,J",$B36,1),0)=0,"",MAX(S$3:S35)+1)</f>
        <v/>
      </c>
      <c r="T36" s="18" t="str">
        <f>IF(IFERROR(FIND("J",$B36,1),0)=0,"",MAX(T$3:T35)+1)</f>
        <v/>
      </c>
      <c r="U36" s="18" t="str">
        <f>IF(IFERROR(FIND("N",$B36,1),0)=0,"",MAX(U$3:U35)+1)</f>
        <v/>
      </c>
      <c r="V36" s="21">
        <f t="shared" si="0"/>
        <v>5</v>
      </c>
      <c r="W36" s="21"/>
      <c r="X36" s="21" t="str">
        <f>VLOOKUP($A36,Reformat!$A:$K,11,FALSE)</f>
        <v>Joy Spark, Laura Spark</v>
      </c>
    </row>
    <row r="37" spans="1:24" ht="14.45" customHeight="1" x14ac:dyDescent="0.25">
      <c r="A37" s="18">
        <v>63</v>
      </c>
      <c r="B37" s="21" t="str">
        <f>VLOOKUP(A37,Reformat!A:K,3,FALSE)</f>
        <v>X,N</v>
      </c>
      <c r="C37" s="29" t="s">
        <v>167</v>
      </c>
      <c r="D37" s="26">
        <v>2320</v>
      </c>
      <c r="E37" s="18">
        <f>IF(IFERROR($B37,"E")="E","",MAX(E$3:E36)+1)</f>
        <v>13</v>
      </c>
      <c r="F37" s="18" t="str">
        <f>IF(IFERROR($B37,"E")="E","",IF(LEFT($B37,1)=F$3,MAX(F$3:F36)+1,""))</f>
        <v/>
      </c>
      <c r="G37" s="18" t="str">
        <f>IF(IFERROR($B37,"E")="E","",IF(LEFT($B37,2)=G$3,MAX(G$3:G36)+1,IF(LEFT($B37,2)=LEFT(G$3,1)&amp;"S",MAX(G$3:G36)+1,"")))</f>
        <v/>
      </c>
      <c r="H37" s="18" t="str">
        <f>IF(IFERROR($B37,"E")="E","",IF(LEFT($B37,3)=H$3,MAX(H$3:H36)+1,""))</f>
        <v/>
      </c>
      <c r="I37" s="18" t="str">
        <f>IF(IFERROR($B37,"E")="E","",IF(LEFT($B37,1)=I$3,MAX(I$3:I36)+1,""))</f>
        <v/>
      </c>
      <c r="J37" s="18" t="str">
        <f>IF(IFERROR($B37,"E")="E","",IF(LEFT($B37,2)=J$3,MAX(J$3:J36)+1,IF(LEFT($B37,2)=LEFT(J$3,1)&amp;"S",MAX(J$3:J36)+1,"")))</f>
        <v/>
      </c>
      <c r="K37" s="18" t="str">
        <f>IF(IFERROR($B37,"E")="E","",IF(LEFT($B37,3)=K$3,MAX(K$3:K36)+1,""))</f>
        <v/>
      </c>
      <c r="L37" s="18">
        <f>IF(IFERROR($B37,"E")="E","",IF(LEFT($B37,1)=L$3,MAX(L$3:L36)+1,""))</f>
        <v>7</v>
      </c>
      <c r="M37" s="18" t="str">
        <f>IF(IFERROR($B37,"E")="E","",IF(LEFT($B37,2)=M$3,MAX(M$3:M36)+1,IF(LEFT($B37,2)=LEFT(M$3,1)&amp;"S",MAX(M$3:M36)+1,"")))</f>
        <v/>
      </c>
      <c r="N37" s="18" t="str">
        <f>IF(IFERROR($B37,"E")="E","",IF(LEFT($B37,3)=N$3,MAX(N$3:N36)+1,""))</f>
        <v/>
      </c>
      <c r="O37" s="18" t="str">
        <f>IF(IFERROR(FIND("U",$B37,1),0)=0,"",MAX(O$3:O36)+1)</f>
        <v/>
      </c>
      <c r="P37" s="18" t="str">
        <f>IF(IFERROR(FIND("F",$B37,1),0)=0,"",MAX(P$3:P36)+1)</f>
        <v/>
      </c>
      <c r="Q37" s="18" t="str">
        <f>IF(IFERROR(FIND("M,J",$B37,1),0)=0,"",MAX(Q$3:Q36)+1)</f>
        <v/>
      </c>
      <c r="R37" s="18" t="str">
        <f>IF(IFERROR(FIND("W,J",$B37,1),0)=0,"",MAX(R$3:R36)+1)</f>
        <v/>
      </c>
      <c r="S37" s="18" t="str">
        <f>IF(IFERROR(FIND("X,J",$B37,1),0)=0,"",MAX(S$3:S36)+1)</f>
        <v/>
      </c>
      <c r="T37" s="18" t="str">
        <f>IF(IFERROR(FIND("J",$B37,1),0)=0,"",MAX(T$3:T36)+1)</f>
        <v/>
      </c>
      <c r="U37" s="18">
        <f>IF(IFERROR(FIND("N",$B37,1),0)=0,"",MAX(U$3:U36)+1)</f>
        <v>2</v>
      </c>
      <c r="V37" s="21">
        <f t="shared" si="0"/>
        <v>2</v>
      </c>
      <c r="W37" s="21"/>
      <c r="X37" s="21" t="str">
        <f>VLOOKUP($A37,Reformat!$A:$K,11,FALSE)</f>
        <v>Grace O'Hara, Scott Conway</v>
      </c>
    </row>
    <row r="38" spans="1:24" ht="14.45" customHeight="1" x14ac:dyDescent="0.25">
      <c r="A38" s="18">
        <v>169</v>
      </c>
      <c r="B38" s="21" t="e">
        <f>VLOOKUP(A38,Reformat!A:K,3,FALSE)</f>
        <v>#N/A</v>
      </c>
      <c r="C38" s="29" t="s">
        <v>226</v>
      </c>
      <c r="D38" s="26">
        <v>2240</v>
      </c>
      <c r="E38" s="18" t="str">
        <f>IF(IFERROR($B38,"E")="E","",MAX(E$3:E37)+1)</f>
        <v/>
      </c>
      <c r="F38" s="18" t="str">
        <f>IF(IFERROR($B38,"E")="E","",IF(LEFT($B38,1)=F$3,MAX(F$3:F37)+1,""))</f>
        <v/>
      </c>
      <c r="G38" s="18" t="str">
        <f>IF(IFERROR($B38,"E")="E","",IF(LEFT($B38,2)=G$3,MAX(G$3:G37)+1,IF(LEFT($B38,2)=LEFT(G$3,1)&amp;"S",MAX(G$3:G37)+1,"")))</f>
        <v/>
      </c>
      <c r="H38" s="18" t="str">
        <f>IF(IFERROR($B38,"E")="E","",IF(LEFT($B38,3)=H$3,MAX(H$3:H37)+1,""))</f>
        <v/>
      </c>
      <c r="I38" s="18" t="str">
        <f>IF(IFERROR($B38,"E")="E","",IF(LEFT($B38,1)=I$3,MAX(I$3:I37)+1,""))</f>
        <v/>
      </c>
      <c r="J38" s="18" t="str">
        <f>IF(IFERROR($B38,"E")="E","",IF(LEFT($B38,2)=J$3,MAX(J$3:J37)+1,IF(LEFT($B38,2)=LEFT(J$3,1)&amp;"S",MAX(J$3:J37)+1,"")))</f>
        <v/>
      </c>
      <c r="K38" s="18" t="str">
        <f>IF(IFERROR($B38,"E")="E","",IF(LEFT($B38,3)=K$3,MAX(K$3:K37)+1,""))</f>
        <v/>
      </c>
      <c r="L38" s="18" t="str">
        <f>IF(IFERROR($B38,"E")="E","",IF(LEFT($B38,1)=L$3,MAX(L$3:L37)+1,""))</f>
        <v/>
      </c>
      <c r="M38" s="18" t="str">
        <f>IF(IFERROR($B38,"E")="E","",IF(LEFT($B38,2)=M$3,MAX(M$3:M37)+1,IF(LEFT($B38,2)=LEFT(M$3,1)&amp;"S",MAX(M$3:M37)+1,"")))</f>
        <v/>
      </c>
      <c r="N38" s="18" t="str">
        <f>IF(IFERROR($B38,"E")="E","",IF(LEFT($B38,3)=N$3,MAX(N$3:N37)+1,""))</f>
        <v/>
      </c>
      <c r="O38" s="18" t="str">
        <f>IF(IFERROR(FIND("U",$B38,1),0)=0,"",MAX(O$3:O37)+1)</f>
        <v/>
      </c>
      <c r="P38" s="18" t="str">
        <f>IF(IFERROR(FIND("F",$B38,1),0)=0,"",MAX(P$3:P37)+1)</f>
        <v/>
      </c>
      <c r="Q38" s="18" t="str">
        <f>IF(IFERROR(FIND("M,J",$B38,1),0)=0,"",MAX(Q$3:Q37)+1)</f>
        <v/>
      </c>
      <c r="R38" s="18" t="str">
        <f>IF(IFERROR(FIND("W,J",$B38,1),0)=0,"",MAX(R$3:R37)+1)</f>
        <v/>
      </c>
      <c r="S38" s="18" t="str">
        <f>IF(IFERROR(FIND("X,J",$B38,1),0)=0,"",MAX(S$3:S37)+1)</f>
        <v/>
      </c>
      <c r="T38" s="18" t="str">
        <f>IF(IFERROR(FIND("J",$B38,1),0)=0,"",MAX(T$3:T37)+1)</f>
        <v/>
      </c>
      <c r="U38" s="18" t="str">
        <f>IF(IFERROR(FIND("N",$B38,1),0)=0,"",MAX(U$3:U37)+1)</f>
        <v/>
      </c>
      <c r="V38" s="21">
        <f t="shared" si="0"/>
        <v>0</v>
      </c>
      <c r="W38" s="21"/>
      <c r="X38" s="21" t="e">
        <f>VLOOKUP($A38,Reformat!$A:$K,11,FALSE)</f>
        <v>#N/A</v>
      </c>
    </row>
    <row r="39" spans="1:24" ht="14.45" customHeight="1" x14ac:dyDescent="0.25">
      <c r="A39" s="18">
        <v>52</v>
      </c>
      <c r="B39" s="21" t="str">
        <f>VLOOKUP(A39,Reformat!A:K,3,FALSE)</f>
        <v>WSV</v>
      </c>
      <c r="C39" s="29" t="s">
        <v>244</v>
      </c>
      <c r="D39" s="26">
        <v>2220</v>
      </c>
      <c r="E39" s="18">
        <f>IF(IFERROR($B39,"E")="E","",MAX(E$3:E38)+1)</f>
        <v>14</v>
      </c>
      <c r="F39" s="18" t="str">
        <f>IF(IFERROR($B39,"E")="E","",IF(LEFT($B39,1)=F$3,MAX(F$3:F38)+1,""))</f>
        <v/>
      </c>
      <c r="G39" s="18" t="str">
        <f>IF(IFERROR($B39,"E")="E","",IF(LEFT($B39,2)=G$3,MAX(G$3:G38)+1,IF(LEFT($B39,2)=LEFT(G$3,1)&amp;"S",MAX(G$3:G38)+1,"")))</f>
        <v/>
      </c>
      <c r="H39" s="18" t="str">
        <f>IF(IFERROR($B39,"E")="E","",IF(LEFT($B39,3)=H$3,MAX(H$3:H38)+1,""))</f>
        <v/>
      </c>
      <c r="I39" s="18">
        <f>IF(IFERROR($B39,"E")="E","",IF(LEFT($B39,1)=I$3,MAX(I$3:I38)+1,""))</f>
        <v>6</v>
      </c>
      <c r="J39" s="18">
        <f>IF(IFERROR($B39,"E")="E","",IF(LEFT($B39,2)=J$3,MAX(J$3:J38)+1,IF(LEFT($B39,2)=LEFT(J$3,1)&amp;"S",MAX(J$3:J38)+1,"")))</f>
        <v>4</v>
      </c>
      <c r="K39" s="18">
        <f>IF(IFERROR($B39,"E")="E","",IF(LEFT($B39,3)=K$3,MAX(K$3:K38)+1,""))</f>
        <v>4</v>
      </c>
      <c r="L39" s="18" t="str">
        <f>IF(IFERROR($B39,"E")="E","",IF(LEFT($B39,1)=L$3,MAX(L$3:L38)+1,""))</f>
        <v/>
      </c>
      <c r="M39" s="18" t="str">
        <f>IF(IFERROR($B39,"E")="E","",IF(LEFT($B39,2)=M$3,MAX(M$3:M38)+1,IF(LEFT($B39,2)=LEFT(M$3,1)&amp;"S",MAX(M$3:M38)+1,"")))</f>
        <v/>
      </c>
      <c r="N39" s="18" t="str">
        <f>IF(IFERROR($B39,"E")="E","",IF(LEFT($B39,3)=N$3,MAX(N$3:N38)+1,""))</f>
        <v/>
      </c>
      <c r="O39" s="18" t="str">
        <f>IF(IFERROR(FIND("U",$B39,1),0)=0,"",MAX(O$3:O38)+1)</f>
        <v/>
      </c>
      <c r="P39" s="18" t="str">
        <f>IF(IFERROR(FIND("F",$B39,1),0)=0,"",MAX(P$3:P38)+1)</f>
        <v/>
      </c>
      <c r="Q39" s="18" t="str">
        <f>IF(IFERROR(FIND("M,J",$B39,1),0)=0,"",MAX(Q$3:Q38)+1)</f>
        <v/>
      </c>
      <c r="R39" s="18" t="str">
        <f>IF(IFERROR(FIND("W,J",$B39,1),0)=0,"",MAX(R$3:R38)+1)</f>
        <v/>
      </c>
      <c r="S39" s="18" t="str">
        <f>IF(IFERROR(FIND("X,J",$B39,1),0)=0,"",MAX(S$3:S38)+1)</f>
        <v/>
      </c>
      <c r="T39" s="18" t="str">
        <f>IF(IFERROR(FIND("J",$B39,1),0)=0,"",MAX(T$3:T38)+1)</f>
        <v/>
      </c>
      <c r="U39" s="18" t="str">
        <f>IF(IFERROR(FIND("N",$B39,1),0)=0,"",MAX(U$3:U38)+1)</f>
        <v/>
      </c>
      <c r="V39" s="21">
        <f t="shared" si="0"/>
        <v>4</v>
      </c>
      <c r="W39" s="21"/>
      <c r="X39" s="21" t="str">
        <f>VLOOKUP($A39,Reformat!$A:$K,11,FALSE)</f>
        <v>Julie Le Guen, Robyn James</v>
      </c>
    </row>
    <row r="40" spans="1:24" ht="14.45" customHeight="1" x14ac:dyDescent="0.25">
      <c r="A40" s="18">
        <v>125</v>
      </c>
      <c r="B40" s="21" t="e">
        <f>VLOOKUP(A40,Reformat!A:K,3,FALSE)</f>
        <v>#N/A</v>
      </c>
      <c r="C40" s="29" t="s">
        <v>242</v>
      </c>
      <c r="D40" s="26">
        <v>2200</v>
      </c>
      <c r="E40" s="18" t="str">
        <f>IF(IFERROR($B40,"E")="E","",MAX(E$3:E39)+1)</f>
        <v/>
      </c>
      <c r="F40" s="18" t="str">
        <f>IF(IFERROR($B40,"E")="E","",IF(LEFT($B40,1)=F$3,MAX(F$3:F39)+1,""))</f>
        <v/>
      </c>
      <c r="G40" s="18" t="str">
        <f>IF(IFERROR($B40,"E")="E","",IF(LEFT($B40,2)=G$3,MAX(G$3:G39)+1,IF(LEFT($B40,2)=LEFT(G$3,1)&amp;"S",MAX(G$3:G39)+1,"")))</f>
        <v/>
      </c>
      <c r="H40" s="18" t="str">
        <f>IF(IFERROR($B40,"E")="E","",IF(LEFT($B40,3)=H$3,MAX(H$3:H39)+1,""))</f>
        <v/>
      </c>
      <c r="I40" s="18" t="str">
        <f>IF(IFERROR($B40,"E")="E","",IF(LEFT($B40,1)=I$3,MAX(I$3:I39)+1,""))</f>
        <v/>
      </c>
      <c r="J40" s="18" t="str">
        <f>IF(IFERROR($B40,"E")="E","",IF(LEFT($B40,2)=J$3,MAX(J$3:J39)+1,IF(LEFT($B40,2)=LEFT(J$3,1)&amp;"S",MAX(J$3:J39)+1,"")))</f>
        <v/>
      </c>
      <c r="K40" s="18" t="str">
        <f>IF(IFERROR($B40,"E")="E","",IF(LEFT($B40,3)=K$3,MAX(K$3:K39)+1,""))</f>
        <v/>
      </c>
      <c r="L40" s="18" t="str">
        <f>IF(IFERROR($B40,"E")="E","",IF(LEFT($B40,1)=L$3,MAX(L$3:L39)+1,""))</f>
        <v/>
      </c>
      <c r="M40" s="18" t="str">
        <f>IF(IFERROR($B40,"E")="E","",IF(LEFT($B40,2)=M$3,MAX(M$3:M39)+1,IF(LEFT($B40,2)=LEFT(M$3,1)&amp;"S",MAX(M$3:M39)+1,"")))</f>
        <v/>
      </c>
      <c r="N40" s="18" t="str">
        <f>IF(IFERROR($B40,"E")="E","",IF(LEFT($B40,3)=N$3,MAX(N$3:N39)+1,""))</f>
        <v/>
      </c>
      <c r="O40" s="18" t="str">
        <f>IF(IFERROR(FIND("U",$B40,1),0)=0,"",MAX(O$3:O39)+1)</f>
        <v/>
      </c>
      <c r="P40" s="18" t="str">
        <f>IF(IFERROR(FIND("F",$B40,1),0)=0,"",MAX(P$3:P39)+1)</f>
        <v/>
      </c>
      <c r="Q40" s="18" t="str">
        <f>IF(IFERROR(FIND("M,J",$B40,1),0)=0,"",MAX(Q$3:Q39)+1)</f>
        <v/>
      </c>
      <c r="R40" s="18" t="str">
        <f>IF(IFERROR(FIND("W,J",$B40,1),0)=0,"",MAX(R$3:R39)+1)</f>
        <v/>
      </c>
      <c r="S40" s="18" t="str">
        <f>IF(IFERROR(FIND("X,J",$B40,1),0)=0,"",MAX(S$3:S39)+1)</f>
        <v/>
      </c>
      <c r="T40" s="18" t="str">
        <f>IF(IFERROR(FIND("J",$B40,1),0)=0,"",MAX(T$3:T39)+1)</f>
        <v/>
      </c>
      <c r="U40" s="18" t="str">
        <f>IF(IFERROR(FIND("N",$B40,1),0)=0,"",MAX(U$3:U39)+1)</f>
        <v/>
      </c>
      <c r="V40" s="21">
        <f t="shared" si="0"/>
        <v>0</v>
      </c>
      <c r="W40" s="21"/>
      <c r="X40" s="21" t="e">
        <f>VLOOKUP($A40,Reformat!$A:$K,11,FALSE)</f>
        <v>#N/A</v>
      </c>
    </row>
    <row r="41" spans="1:24" ht="14.45" customHeight="1" x14ac:dyDescent="0.25">
      <c r="A41" s="18">
        <v>8</v>
      </c>
      <c r="B41" s="21" t="str">
        <f>VLOOKUP(A41,Reformat!A:K,3,FALSE)</f>
        <v>XSV</v>
      </c>
      <c r="C41" s="29" t="s">
        <v>217</v>
      </c>
      <c r="D41" s="26">
        <v>2190</v>
      </c>
      <c r="E41" s="18">
        <f>IF(IFERROR($B41,"E")="E","",MAX(E$3:E40)+1)</f>
        <v>15</v>
      </c>
      <c r="F41" s="18" t="str">
        <f>IF(IFERROR($B41,"E")="E","",IF(LEFT($B41,1)=F$3,MAX(F$3:F40)+1,""))</f>
        <v/>
      </c>
      <c r="G41" s="18" t="str">
        <f>IF(IFERROR($B41,"E")="E","",IF(LEFT($B41,2)=G$3,MAX(G$3:G40)+1,IF(LEFT($B41,2)=LEFT(G$3,1)&amp;"S",MAX(G$3:G40)+1,"")))</f>
        <v/>
      </c>
      <c r="H41" s="18" t="str">
        <f>IF(IFERROR($B41,"E")="E","",IF(LEFT($B41,3)=H$3,MAX(H$3:H40)+1,""))</f>
        <v/>
      </c>
      <c r="I41" s="18" t="str">
        <f>IF(IFERROR($B41,"E")="E","",IF(LEFT($B41,1)=I$3,MAX(I$3:I40)+1,""))</f>
        <v/>
      </c>
      <c r="J41" s="18" t="str">
        <f>IF(IFERROR($B41,"E")="E","",IF(LEFT($B41,2)=J$3,MAX(J$3:J40)+1,IF(LEFT($B41,2)=LEFT(J$3,1)&amp;"S",MAX(J$3:J40)+1,"")))</f>
        <v/>
      </c>
      <c r="K41" s="18" t="str">
        <f>IF(IFERROR($B41,"E")="E","",IF(LEFT($B41,3)=K$3,MAX(K$3:K40)+1,""))</f>
        <v/>
      </c>
      <c r="L41" s="18">
        <f>IF(IFERROR($B41,"E")="E","",IF(LEFT($B41,1)=L$3,MAX(L$3:L40)+1,""))</f>
        <v>8</v>
      </c>
      <c r="M41" s="18">
        <f>IF(IFERROR($B41,"E")="E","",IF(LEFT($B41,2)=M$3,MAX(M$3:M40)+1,IF(LEFT($B41,2)=LEFT(M$3,1)&amp;"S",MAX(M$3:M40)+1,"")))</f>
        <v>2</v>
      </c>
      <c r="N41" s="18">
        <f>IF(IFERROR($B41,"E")="E","",IF(LEFT($B41,3)=N$3,MAX(N$3:N40)+1,""))</f>
        <v>1</v>
      </c>
      <c r="O41" s="18" t="str">
        <f>IF(IFERROR(FIND("U",$B41,1),0)=0,"",MAX(O$3:O40)+1)</f>
        <v/>
      </c>
      <c r="P41" s="18" t="str">
        <f>IF(IFERROR(FIND("F",$B41,1),0)=0,"",MAX(P$3:P40)+1)</f>
        <v/>
      </c>
      <c r="Q41" s="18" t="str">
        <f>IF(IFERROR(FIND("M,J",$B41,1),0)=0,"",MAX(Q$3:Q40)+1)</f>
        <v/>
      </c>
      <c r="R41" s="18" t="str">
        <f>IF(IFERROR(FIND("W,J",$B41,1),0)=0,"",MAX(R$3:R40)+1)</f>
        <v/>
      </c>
      <c r="S41" s="18" t="str">
        <f>IF(IFERROR(FIND("X,J",$B41,1),0)=0,"",MAX(S$3:S40)+1)</f>
        <v/>
      </c>
      <c r="T41" s="18" t="str">
        <f>IF(IFERROR(FIND("J",$B41,1),0)=0,"",MAX(T$3:T40)+1)</f>
        <v/>
      </c>
      <c r="U41" s="18" t="str">
        <f>IF(IFERROR(FIND("N",$B41,1),0)=0,"",MAX(U$3:U40)+1)</f>
        <v/>
      </c>
      <c r="V41" s="21">
        <f t="shared" si="0"/>
        <v>1</v>
      </c>
      <c r="W41" s="21"/>
      <c r="X41" s="21" t="str">
        <f>VLOOKUP($A41,Reformat!$A:$K,11,FALSE)</f>
        <v>Ruth Vonarx, Lawrie Vonarx</v>
      </c>
    </row>
    <row r="42" spans="1:24" ht="14.45" customHeight="1" x14ac:dyDescent="0.25">
      <c r="A42" s="18">
        <v>66</v>
      </c>
      <c r="B42" s="21" t="str">
        <f>VLOOKUP(A42,Reformat!A:K,3,FALSE)</f>
        <v>XV</v>
      </c>
      <c r="C42" s="29" t="s">
        <v>236</v>
      </c>
      <c r="D42" s="26">
        <v>2190</v>
      </c>
      <c r="E42" s="18">
        <f>IF(IFERROR($B42,"E")="E","",MAX(E$3:E41)+1)</f>
        <v>16</v>
      </c>
      <c r="F42" s="18" t="str">
        <f>IF(IFERROR($B42,"E")="E","",IF(LEFT($B42,1)=F$3,MAX(F$3:F41)+1,""))</f>
        <v/>
      </c>
      <c r="G42" s="18" t="str">
        <f>IF(IFERROR($B42,"E")="E","",IF(LEFT($B42,2)=G$3,MAX(G$3:G41)+1,IF(LEFT($B42,2)=LEFT(G$3,1)&amp;"S",MAX(G$3:G41)+1,"")))</f>
        <v/>
      </c>
      <c r="H42" s="18" t="str">
        <f>IF(IFERROR($B42,"E")="E","",IF(LEFT($B42,3)=H$3,MAX(H$3:H41)+1,""))</f>
        <v/>
      </c>
      <c r="I42" s="18" t="str">
        <f>IF(IFERROR($B42,"E")="E","",IF(LEFT($B42,1)=I$3,MAX(I$3:I41)+1,""))</f>
        <v/>
      </c>
      <c r="J42" s="18" t="str">
        <f>IF(IFERROR($B42,"E")="E","",IF(LEFT($B42,2)=J$3,MAX(J$3:J41)+1,IF(LEFT($B42,2)=LEFT(J$3,1)&amp;"S",MAX(J$3:J41)+1,"")))</f>
        <v/>
      </c>
      <c r="K42" s="18" t="str">
        <f>IF(IFERROR($B42,"E")="E","",IF(LEFT($B42,3)=K$3,MAX(K$3:K41)+1,""))</f>
        <v/>
      </c>
      <c r="L42" s="18">
        <f>IF(IFERROR($B42,"E")="E","",IF(LEFT($B42,1)=L$3,MAX(L$3:L41)+1,""))</f>
        <v>9</v>
      </c>
      <c r="M42" s="18">
        <f>IF(IFERROR($B42,"E")="E","",IF(LEFT($B42,2)=M$3,MAX(M$3:M41)+1,IF(LEFT($B42,2)=LEFT(M$3,1)&amp;"S",MAX(M$3:M41)+1,"")))</f>
        <v>3</v>
      </c>
      <c r="N42" s="18" t="str">
        <f>IF(IFERROR($B42,"E")="E","",IF(LEFT($B42,3)=N$3,MAX(N$3:N41)+1,""))</f>
        <v/>
      </c>
      <c r="O42" s="18" t="str">
        <f>IF(IFERROR(FIND("U",$B42,1),0)=0,"",MAX(O$3:O41)+1)</f>
        <v/>
      </c>
      <c r="P42" s="18" t="str">
        <f>IF(IFERROR(FIND("F",$B42,1),0)=0,"",MAX(P$3:P41)+1)</f>
        <v/>
      </c>
      <c r="Q42" s="18" t="str">
        <f>IF(IFERROR(FIND("M,J",$B42,1),0)=0,"",MAX(Q$3:Q41)+1)</f>
        <v/>
      </c>
      <c r="R42" s="18" t="str">
        <f>IF(IFERROR(FIND("W,J",$B42,1),0)=0,"",MAX(R$3:R41)+1)</f>
        <v/>
      </c>
      <c r="S42" s="18" t="str">
        <f>IF(IFERROR(FIND("X,J",$B42,1),0)=0,"",MAX(S$3:S41)+1)</f>
        <v/>
      </c>
      <c r="T42" s="18" t="str">
        <f>IF(IFERROR(FIND("J",$B42,1),0)=0,"",MAX(T$3:T41)+1)</f>
        <v/>
      </c>
      <c r="U42" s="18" t="str">
        <f>IF(IFERROR(FIND("N",$B42,1),0)=0,"",MAX(U$3:U41)+1)</f>
        <v/>
      </c>
      <c r="V42" s="21">
        <f t="shared" si="0"/>
        <v>3</v>
      </c>
      <c r="W42" s="21"/>
      <c r="X42" s="21" t="str">
        <f>VLOOKUP($A42,Reformat!$A:$K,11,FALSE)</f>
        <v>Jon Sutcliffe, Thorlene Egerton</v>
      </c>
    </row>
    <row r="43" spans="1:24" ht="14.45" customHeight="1" x14ac:dyDescent="0.25">
      <c r="A43" s="18">
        <v>65</v>
      </c>
      <c r="B43" s="21" t="e">
        <f>VLOOKUP(A43,Reformat!A:K,3,FALSE)</f>
        <v>#N/A</v>
      </c>
      <c r="C43" s="29" t="s">
        <v>231</v>
      </c>
      <c r="D43" s="26">
        <v>2170</v>
      </c>
      <c r="E43" s="18" t="str">
        <f>IF(IFERROR($B43,"E")="E","",MAX(E$3:E42)+1)</f>
        <v/>
      </c>
      <c r="F43" s="18" t="str">
        <f>IF(IFERROR($B43,"E")="E","",IF(LEFT($B43,1)=F$3,MAX(F$3:F42)+1,""))</f>
        <v/>
      </c>
      <c r="G43" s="18" t="str">
        <f>IF(IFERROR($B43,"E")="E","",IF(LEFT($B43,2)=G$3,MAX(G$3:G42)+1,IF(LEFT($B43,2)=LEFT(G$3,1)&amp;"S",MAX(G$3:G42)+1,"")))</f>
        <v/>
      </c>
      <c r="H43" s="18" t="str">
        <f>IF(IFERROR($B43,"E")="E","",IF(LEFT($B43,3)=H$3,MAX(H$3:H42)+1,""))</f>
        <v/>
      </c>
      <c r="I43" s="18" t="str">
        <f>IF(IFERROR($B43,"E")="E","",IF(LEFT($B43,1)=I$3,MAX(I$3:I42)+1,""))</f>
        <v/>
      </c>
      <c r="J43" s="18" t="str">
        <f>IF(IFERROR($B43,"E")="E","",IF(LEFT($B43,2)=J$3,MAX(J$3:J42)+1,IF(LEFT($B43,2)=LEFT(J$3,1)&amp;"S",MAX(J$3:J42)+1,"")))</f>
        <v/>
      </c>
      <c r="K43" s="18" t="str">
        <f>IF(IFERROR($B43,"E")="E","",IF(LEFT($B43,3)=K$3,MAX(K$3:K42)+1,""))</f>
        <v/>
      </c>
      <c r="L43" s="18" t="str">
        <f>IF(IFERROR($B43,"E")="E","",IF(LEFT($B43,1)=L$3,MAX(L$3:L42)+1,""))</f>
        <v/>
      </c>
      <c r="M43" s="18" t="str">
        <f>IF(IFERROR($B43,"E")="E","",IF(LEFT($B43,2)=M$3,MAX(M$3:M42)+1,IF(LEFT($B43,2)=LEFT(M$3,1)&amp;"S",MAX(M$3:M42)+1,"")))</f>
        <v/>
      </c>
      <c r="N43" s="18" t="str">
        <f>IF(IFERROR($B43,"E")="E","",IF(LEFT($B43,3)=N$3,MAX(N$3:N42)+1,""))</f>
        <v/>
      </c>
      <c r="O43" s="18" t="str">
        <f>IF(IFERROR(FIND("U",$B43,1),0)=0,"",MAX(O$3:O42)+1)</f>
        <v/>
      </c>
      <c r="P43" s="18" t="str">
        <f>IF(IFERROR(FIND("F",$B43,1),0)=0,"",MAX(P$3:P42)+1)</f>
        <v/>
      </c>
      <c r="Q43" s="18" t="str">
        <f>IF(IFERROR(FIND("M,J",$B43,1),0)=0,"",MAX(Q$3:Q42)+1)</f>
        <v/>
      </c>
      <c r="R43" s="18" t="str">
        <f>IF(IFERROR(FIND("W,J",$B43,1),0)=0,"",MAX(R$3:R42)+1)</f>
        <v/>
      </c>
      <c r="S43" s="18" t="str">
        <f>IF(IFERROR(FIND("X,J",$B43,1),0)=0,"",MAX(S$3:S42)+1)</f>
        <v/>
      </c>
      <c r="T43" s="18" t="str">
        <f>IF(IFERROR(FIND("J",$B43,1),0)=0,"",MAX(T$3:T42)+1)</f>
        <v/>
      </c>
      <c r="U43" s="18" t="str">
        <f>IF(IFERROR(FIND("N",$B43,1),0)=0,"",MAX(U$3:U42)+1)</f>
        <v/>
      </c>
      <c r="V43" s="21">
        <f t="shared" si="0"/>
        <v>0</v>
      </c>
      <c r="W43" s="21"/>
      <c r="X43" s="21" t="e">
        <f>VLOOKUP($A43,Reformat!$A:$K,11,FALSE)</f>
        <v>#N/A</v>
      </c>
    </row>
    <row r="44" spans="1:24" ht="14.45" customHeight="1" x14ac:dyDescent="0.25">
      <c r="A44" s="18">
        <v>2</v>
      </c>
      <c r="B44" s="21" t="str">
        <f>VLOOKUP(A44,Reformat!A:K,3,FALSE)</f>
        <v>XV,N</v>
      </c>
      <c r="C44" s="29" t="s">
        <v>299</v>
      </c>
      <c r="D44" s="26">
        <v>2160</v>
      </c>
      <c r="E44" s="18">
        <f>IF(IFERROR($B44,"E")="E","",MAX(E$3:E43)+1)</f>
        <v>17</v>
      </c>
      <c r="F44" s="18" t="str">
        <f>IF(IFERROR($B44,"E")="E","",IF(LEFT($B44,1)=F$3,MAX(F$3:F43)+1,""))</f>
        <v/>
      </c>
      <c r="G44" s="18" t="str">
        <f>IF(IFERROR($B44,"E")="E","",IF(LEFT($B44,2)=G$3,MAX(G$3:G43)+1,IF(LEFT($B44,2)=LEFT(G$3,1)&amp;"S",MAX(G$3:G43)+1,"")))</f>
        <v/>
      </c>
      <c r="H44" s="18" t="str">
        <f>IF(IFERROR($B44,"E")="E","",IF(LEFT($B44,3)=H$3,MAX(H$3:H43)+1,""))</f>
        <v/>
      </c>
      <c r="I44" s="18" t="str">
        <f>IF(IFERROR($B44,"E")="E","",IF(LEFT($B44,1)=I$3,MAX(I$3:I43)+1,""))</f>
        <v/>
      </c>
      <c r="J44" s="18" t="str">
        <f>IF(IFERROR($B44,"E")="E","",IF(LEFT($B44,2)=J$3,MAX(J$3:J43)+1,IF(LEFT($B44,2)=LEFT(J$3,1)&amp;"S",MAX(J$3:J43)+1,"")))</f>
        <v/>
      </c>
      <c r="K44" s="18" t="str">
        <f>IF(IFERROR($B44,"E")="E","",IF(LEFT($B44,3)=K$3,MAX(K$3:K43)+1,""))</f>
        <v/>
      </c>
      <c r="L44" s="18">
        <f>IF(IFERROR($B44,"E")="E","",IF(LEFT($B44,1)=L$3,MAX(L$3:L43)+1,""))</f>
        <v>10</v>
      </c>
      <c r="M44" s="18">
        <f>IF(IFERROR($B44,"E")="E","",IF(LEFT($B44,2)=M$3,MAX(M$3:M43)+1,IF(LEFT($B44,2)=LEFT(M$3,1)&amp;"S",MAX(M$3:M43)+1,"")))</f>
        <v>4</v>
      </c>
      <c r="N44" s="18" t="str">
        <f>IF(IFERROR($B44,"E")="E","",IF(LEFT($B44,3)=N$3,MAX(N$3:N43)+1,""))</f>
        <v/>
      </c>
      <c r="O44" s="18" t="str">
        <f>IF(IFERROR(FIND("U",$B44,1),0)=0,"",MAX(O$3:O43)+1)</f>
        <v/>
      </c>
      <c r="P44" s="18" t="str">
        <f>IF(IFERROR(FIND("F",$B44,1),0)=0,"",MAX(P$3:P43)+1)</f>
        <v/>
      </c>
      <c r="Q44" s="18" t="str">
        <f>IF(IFERROR(FIND("M,J",$B44,1),0)=0,"",MAX(Q$3:Q43)+1)</f>
        <v/>
      </c>
      <c r="R44" s="18" t="str">
        <f>IF(IFERROR(FIND("W,J",$B44,1),0)=0,"",MAX(R$3:R43)+1)</f>
        <v/>
      </c>
      <c r="S44" s="18" t="str">
        <f>IF(IFERROR(FIND("X,J",$B44,1),0)=0,"",MAX(S$3:S43)+1)</f>
        <v/>
      </c>
      <c r="T44" s="18" t="str">
        <f>IF(IFERROR(FIND("J",$B44,1),0)=0,"",MAX(T$3:T43)+1)</f>
        <v/>
      </c>
      <c r="U44" s="18">
        <f>IF(IFERROR(FIND("N",$B44,1),0)=0,"",MAX(U$3:U43)+1)</f>
        <v>3</v>
      </c>
      <c r="V44" s="21">
        <f t="shared" si="0"/>
        <v>3</v>
      </c>
      <c r="W44" s="21"/>
      <c r="X44" s="21" t="str">
        <f>VLOOKUP($A44,Reformat!$A:$K,11,FALSE)</f>
        <v>Hongxia Hu, Marie Nunez, Julie Fairbairn</v>
      </c>
    </row>
    <row r="45" spans="1:24" x14ac:dyDescent="0.25">
      <c r="A45" s="18">
        <v>86</v>
      </c>
      <c r="B45" s="21" t="e">
        <f>VLOOKUP(A45,Reformat!A:K,3,FALSE)</f>
        <v>#N/A</v>
      </c>
      <c r="C45" s="29" t="s">
        <v>238</v>
      </c>
      <c r="D45" s="26">
        <v>2120</v>
      </c>
      <c r="E45" s="18" t="str">
        <f>IF(IFERROR($B45,"E")="E","",MAX(E$3:E44)+1)</f>
        <v/>
      </c>
      <c r="F45" s="18" t="str">
        <f>IF(IFERROR($B45,"E")="E","",IF(LEFT($B45,1)=F$3,MAX(F$3:F44)+1,""))</f>
        <v/>
      </c>
      <c r="G45" s="18" t="str">
        <f>IF(IFERROR($B45,"E")="E","",IF(LEFT($B45,2)=G$3,MAX(G$3:G44)+1,IF(LEFT($B45,2)=LEFT(G$3,1)&amp;"S",MAX(G$3:G44)+1,"")))</f>
        <v/>
      </c>
      <c r="H45" s="18" t="str">
        <f>IF(IFERROR($B45,"E")="E","",IF(LEFT($B45,3)=H$3,MAX(H$3:H44)+1,""))</f>
        <v/>
      </c>
      <c r="I45" s="18" t="str">
        <f>IF(IFERROR($B45,"E")="E","",IF(LEFT($B45,1)=I$3,MAX(I$3:I44)+1,""))</f>
        <v/>
      </c>
      <c r="J45" s="18" t="str">
        <f>IF(IFERROR($B45,"E")="E","",IF(LEFT($B45,2)=J$3,MAX(J$3:J44)+1,IF(LEFT($B45,2)=LEFT(J$3,1)&amp;"S",MAX(J$3:J44)+1,"")))</f>
        <v/>
      </c>
      <c r="K45" s="18" t="str">
        <f>IF(IFERROR($B45,"E")="E","",IF(LEFT($B45,3)=K$3,MAX(K$3:K44)+1,""))</f>
        <v/>
      </c>
      <c r="L45" s="18" t="str">
        <f>IF(IFERROR($B45,"E")="E","",IF(LEFT($B45,1)=L$3,MAX(L$3:L44)+1,""))</f>
        <v/>
      </c>
      <c r="M45" s="18" t="str">
        <f>IF(IFERROR($B45,"E")="E","",IF(LEFT($B45,2)=M$3,MAX(M$3:M44)+1,IF(LEFT($B45,2)=LEFT(M$3,1)&amp;"S",MAX(M$3:M44)+1,"")))</f>
        <v/>
      </c>
      <c r="N45" s="18" t="str">
        <f>IF(IFERROR($B45,"E")="E","",IF(LEFT($B45,3)=N$3,MAX(N$3:N44)+1,""))</f>
        <v/>
      </c>
      <c r="O45" s="18" t="str">
        <f>IF(IFERROR(FIND("U",$B45,1),0)=0,"",MAX(O$3:O44)+1)</f>
        <v/>
      </c>
      <c r="P45" s="18" t="str">
        <f>IF(IFERROR(FIND("F",$B45,1),0)=0,"",MAX(P$3:P44)+1)</f>
        <v/>
      </c>
      <c r="Q45" s="18" t="str">
        <f>IF(IFERROR(FIND("M,J",$B45,1),0)=0,"",MAX(Q$3:Q44)+1)</f>
        <v/>
      </c>
      <c r="R45" s="18" t="str">
        <f>IF(IFERROR(FIND("W,J",$B45,1),0)=0,"",MAX(R$3:R44)+1)</f>
        <v/>
      </c>
      <c r="S45" s="18" t="str">
        <f>IF(IFERROR(FIND("X,J",$B45,1),0)=0,"",MAX(S$3:S44)+1)</f>
        <v/>
      </c>
      <c r="T45" s="18" t="str">
        <f>IF(IFERROR(FIND("J",$B45,1),0)=0,"",MAX(T$3:T44)+1)</f>
        <v/>
      </c>
      <c r="U45" s="18" t="str">
        <f>IF(IFERROR(FIND("N",$B45,1),0)=0,"",MAX(U$3:U44)+1)</f>
        <v/>
      </c>
      <c r="V45" s="21">
        <f t="shared" si="0"/>
        <v>0</v>
      </c>
      <c r="W45" s="21"/>
      <c r="X45" s="21" t="e">
        <f>VLOOKUP($A45,Reformat!$A:$K,11,FALSE)</f>
        <v>#N/A</v>
      </c>
    </row>
    <row r="46" spans="1:24" x14ac:dyDescent="0.25">
      <c r="A46" s="18">
        <v>107</v>
      </c>
      <c r="B46" s="21" t="e">
        <f>VLOOKUP(A46,Reformat!A:K,3,FALSE)</f>
        <v>#N/A</v>
      </c>
      <c r="C46" s="29" t="s">
        <v>223</v>
      </c>
      <c r="D46" s="26">
        <v>2110</v>
      </c>
      <c r="E46" s="18" t="str">
        <f>IF(IFERROR($B46,"E")="E","",MAX(E$3:E45)+1)</f>
        <v/>
      </c>
      <c r="F46" s="18" t="str">
        <f>IF(IFERROR($B46,"E")="E","",IF(LEFT($B46,1)=F$3,MAX(F$3:F45)+1,""))</f>
        <v/>
      </c>
      <c r="G46" s="18" t="str">
        <f>IF(IFERROR($B46,"E")="E","",IF(LEFT($B46,2)=G$3,MAX(G$3:G45)+1,IF(LEFT($B46,2)=LEFT(G$3,1)&amp;"S",MAX(G$3:G45)+1,"")))</f>
        <v/>
      </c>
      <c r="H46" s="18" t="str">
        <f>IF(IFERROR($B46,"E")="E","",IF(LEFT($B46,3)=H$3,MAX(H$3:H45)+1,""))</f>
        <v/>
      </c>
      <c r="I46" s="18" t="str">
        <f>IF(IFERROR($B46,"E")="E","",IF(LEFT($B46,1)=I$3,MAX(I$3:I45)+1,""))</f>
        <v/>
      </c>
      <c r="J46" s="18" t="str">
        <f>IF(IFERROR($B46,"E")="E","",IF(LEFT($B46,2)=J$3,MAX(J$3:J45)+1,IF(LEFT($B46,2)=LEFT(J$3,1)&amp;"S",MAX(J$3:J45)+1,"")))</f>
        <v/>
      </c>
      <c r="K46" s="18" t="str">
        <f>IF(IFERROR($B46,"E")="E","",IF(LEFT($B46,3)=K$3,MAX(K$3:K45)+1,""))</f>
        <v/>
      </c>
      <c r="L46" s="18" t="str">
        <f>IF(IFERROR($B46,"E")="E","",IF(LEFT($B46,1)=L$3,MAX(L$3:L45)+1,""))</f>
        <v/>
      </c>
      <c r="M46" s="18" t="str">
        <f>IF(IFERROR($B46,"E")="E","",IF(LEFT($B46,2)=M$3,MAX(M$3:M45)+1,IF(LEFT($B46,2)=LEFT(M$3,1)&amp;"S",MAX(M$3:M45)+1,"")))</f>
        <v/>
      </c>
      <c r="N46" s="18" t="str">
        <f>IF(IFERROR($B46,"E")="E","",IF(LEFT($B46,3)=N$3,MAX(N$3:N45)+1,""))</f>
        <v/>
      </c>
      <c r="O46" s="18" t="str">
        <f>IF(IFERROR(FIND("U",$B46,1),0)=0,"",MAX(O$3:O45)+1)</f>
        <v/>
      </c>
      <c r="P46" s="18" t="str">
        <f>IF(IFERROR(FIND("F",$B46,1),0)=0,"",MAX(P$3:P45)+1)</f>
        <v/>
      </c>
      <c r="Q46" s="18" t="str">
        <f>IF(IFERROR(FIND("M,J",$B46,1),0)=0,"",MAX(Q$3:Q45)+1)</f>
        <v/>
      </c>
      <c r="R46" s="18" t="str">
        <f>IF(IFERROR(FIND("W,J",$B46,1),0)=0,"",MAX(R$3:R45)+1)</f>
        <v/>
      </c>
      <c r="S46" s="18" t="str">
        <f>IF(IFERROR(FIND("X,J",$B46,1),0)=0,"",MAX(S$3:S45)+1)</f>
        <v/>
      </c>
      <c r="T46" s="18" t="str">
        <f>IF(IFERROR(FIND("J",$B46,1),0)=0,"",MAX(T$3:T45)+1)</f>
        <v/>
      </c>
      <c r="U46" s="18" t="str">
        <f>IF(IFERROR(FIND("N",$B46,1),0)=0,"",MAX(U$3:U45)+1)</f>
        <v/>
      </c>
      <c r="V46" s="21">
        <f t="shared" si="0"/>
        <v>0</v>
      </c>
      <c r="W46" s="21"/>
      <c r="X46" s="21" t="e">
        <f>VLOOKUP($A46,Reformat!$A:$K,11,FALSE)</f>
        <v>#N/A</v>
      </c>
    </row>
    <row r="47" spans="1:24" x14ac:dyDescent="0.25">
      <c r="A47" s="18">
        <v>40</v>
      </c>
      <c r="B47" s="21" t="str">
        <f>VLOOKUP(A47,Reformat!A:K,3,FALSE)</f>
        <v>X</v>
      </c>
      <c r="C47" s="29" t="s">
        <v>229</v>
      </c>
      <c r="D47" s="26">
        <v>2110</v>
      </c>
      <c r="E47" s="18">
        <f>IF(IFERROR($B47,"E")="E","",MAX(E$3:E46)+1)</f>
        <v>18</v>
      </c>
      <c r="F47" s="18" t="str">
        <f>IF(IFERROR($B47,"E")="E","",IF(LEFT($B47,1)=F$3,MAX(F$3:F46)+1,""))</f>
        <v/>
      </c>
      <c r="G47" s="18" t="str">
        <f>IF(IFERROR($B47,"E")="E","",IF(LEFT($B47,2)=G$3,MAX(G$3:G46)+1,IF(LEFT($B47,2)=LEFT(G$3,1)&amp;"S",MAX(G$3:G46)+1,"")))</f>
        <v/>
      </c>
      <c r="H47" s="18" t="str">
        <f>IF(IFERROR($B47,"E")="E","",IF(LEFT($B47,3)=H$3,MAX(H$3:H46)+1,""))</f>
        <v/>
      </c>
      <c r="I47" s="18" t="str">
        <f>IF(IFERROR($B47,"E")="E","",IF(LEFT($B47,1)=I$3,MAX(I$3:I46)+1,""))</f>
        <v/>
      </c>
      <c r="J47" s="18" t="str">
        <f>IF(IFERROR($B47,"E")="E","",IF(LEFT($B47,2)=J$3,MAX(J$3:J46)+1,IF(LEFT($B47,2)=LEFT(J$3,1)&amp;"S",MAX(J$3:J46)+1,"")))</f>
        <v/>
      </c>
      <c r="K47" s="18" t="str">
        <f>IF(IFERROR($B47,"E")="E","",IF(LEFT($B47,3)=K$3,MAX(K$3:K46)+1,""))</f>
        <v/>
      </c>
      <c r="L47" s="18">
        <f>IF(IFERROR($B47,"E")="E","",IF(LEFT($B47,1)=L$3,MAX(L$3:L46)+1,""))</f>
        <v>11</v>
      </c>
      <c r="M47" s="18" t="str">
        <f>IF(IFERROR($B47,"E")="E","",IF(LEFT($B47,2)=M$3,MAX(M$3:M46)+1,IF(LEFT($B47,2)=LEFT(M$3,1)&amp;"S",MAX(M$3:M46)+1,"")))</f>
        <v/>
      </c>
      <c r="N47" s="18" t="str">
        <f>IF(IFERROR($B47,"E")="E","",IF(LEFT($B47,3)=N$3,MAX(N$3:N46)+1,""))</f>
        <v/>
      </c>
      <c r="O47" s="18" t="str">
        <f>IF(IFERROR(FIND("U",$B47,1),0)=0,"",MAX(O$3:O46)+1)</f>
        <v/>
      </c>
      <c r="P47" s="18" t="str">
        <f>IF(IFERROR(FIND("F",$B47,1),0)=0,"",MAX(P$3:P46)+1)</f>
        <v/>
      </c>
      <c r="Q47" s="18" t="str">
        <f>IF(IFERROR(FIND("M,J",$B47,1),0)=0,"",MAX(Q$3:Q46)+1)</f>
        <v/>
      </c>
      <c r="R47" s="18" t="str">
        <f>IF(IFERROR(FIND("W,J",$B47,1),0)=0,"",MAX(R$3:R46)+1)</f>
        <v/>
      </c>
      <c r="S47" s="18" t="str">
        <f>IF(IFERROR(FIND("X,J",$B47,1),0)=0,"",MAX(S$3:S46)+1)</f>
        <v/>
      </c>
      <c r="T47" s="18" t="str">
        <f>IF(IFERROR(FIND("J",$B47,1),0)=0,"",MAX(T$3:T46)+1)</f>
        <v/>
      </c>
      <c r="U47" s="18" t="str">
        <f>IF(IFERROR(FIND("N",$B47,1),0)=0,"",MAX(U$3:U46)+1)</f>
        <v/>
      </c>
      <c r="V47" s="21">
        <f t="shared" si="0"/>
        <v>11</v>
      </c>
      <c r="W47" s="21"/>
      <c r="X47" s="21" t="str">
        <f>VLOOKUP($A47,Reformat!$A:$K,11,FALSE)</f>
        <v>Craig Locke, Stacey Bassett</v>
      </c>
    </row>
    <row r="48" spans="1:24" x14ac:dyDescent="0.25">
      <c r="A48" s="18">
        <v>50</v>
      </c>
      <c r="B48" s="21" t="str">
        <f>VLOOKUP(A48,Reformat!A:K,3,FALSE)</f>
        <v>WV</v>
      </c>
      <c r="C48" s="29" t="s">
        <v>220</v>
      </c>
      <c r="D48" s="26">
        <v>2100</v>
      </c>
      <c r="E48" s="18">
        <f>IF(IFERROR($B48,"E")="E","",MAX(E$3:E47)+1)</f>
        <v>19</v>
      </c>
      <c r="F48" s="18" t="str">
        <f>IF(IFERROR($B48,"E")="E","",IF(LEFT($B48,1)=F$3,MAX(F$3:F47)+1,""))</f>
        <v/>
      </c>
      <c r="G48" s="18" t="str">
        <f>IF(IFERROR($B48,"E")="E","",IF(LEFT($B48,2)=G$3,MAX(G$3:G47)+1,IF(LEFT($B48,2)=LEFT(G$3,1)&amp;"S",MAX(G$3:G47)+1,"")))</f>
        <v/>
      </c>
      <c r="H48" s="18" t="str">
        <f>IF(IFERROR($B48,"E")="E","",IF(LEFT($B48,3)=H$3,MAX(H$3:H47)+1,""))</f>
        <v/>
      </c>
      <c r="I48" s="18">
        <f>IF(IFERROR($B48,"E")="E","",IF(LEFT($B48,1)=I$3,MAX(I$3:I47)+1,""))</f>
        <v>7</v>
      </c>
      <c r="J48" s="18">
        <f>IF(IFERROR($B48,"E")="E","",IF(LEFT($B48,2)=J$3,MAX(J$3:J47)+1,IF(LEFT($B48,2)=LEFT(J$3,1)&amp;"S",MAX(J$3:J47)+1,"")))</f>
        <v>5</v>
      </c>
      <c r="K48" s="18" t="str">
        <f>IF(IFERROR($B48,"E")="E","",IF(LEFT($B48,3)=K$3,MAX(K$3:K47)+1,""))</f>
        <v/>
      </c>
      <c r="L48" s="18" t="str">
        <f>IF(IFERROR($B48,"E")="E","",IF(LEFT($B48,1)=L$3,MAX(L$3:L47)+1,""))</f>
        <v/>
      </c>
      <c r="M48" s="18" t="str">
        <f>IF(IFERROR($B48,"E")="E","",IF(LEFT($B48,2)=M$3,MAX(M$3:M47)+1,IF(LEFT($B48,2)=LEFT(M$3,1)&amp;"S",MAX(M$3:M47)+1,"")))</f>
        <v/>
      </c>
      <c r="N48" s="18" t="str">
        <f>IF(IFERROR($B48,"E")="E","",IF(LEFT($B48,3)=N$3,MAX(N$3:N47)+1,""))</f>
        <v/>
      </c>
      <c r="O48" s="18" t="str">
        <f>IF(IFERROR(FIND("U",$B48,1),0)=0,"",MAX(O$3:O47)+1)</f>
        <v/>
      </c>
      <c r="P48" s="18" t="str">
        <f>IF(IFERROR(FIND("F",$B48,1),0)=0,"",MAX(P$3:P47)+1)</f>
        <v/>
      </c>
      <c r="Q48" s="18" t="str">
        <f>IF(IFERROR(FIND("M,J",$B48,1),0)=0,"",MAX(Q$3:Q47)+1)</f>
        <v/>
      </c>
      <c r="R48" s="18" t="str">
        <f>IF(IFERROR(FIND("W,J",$B48,1),0)=0,"",MAX(R$3:R47)+1)</f>
        <v/>
      </c>
      <c r="S48" s="18" t="str">
        <f>IF(IFERROR(FIND("X,J",$B48,1),0)=0,"",MAX(S$3:S47)+1)</f>
        <v/>
      </c>
      <c r="T48" s="18" t="str">
        <f>IF(IFERROR(FIND("J",$B48,1),0)=0,"",MAX(T$3:T47)+1)</f>
        <v/>
      </c>
      <c r="U48" s="18" t="str">
        <f>IF(IFERROR(FIND("N",$B48,1),0)=0,"",MAX(U$3:U47)+1)</f>
        <v/>
      </c>
      <c r="V48" s="21">
        <f t="shared" si="0"/>
        <v>5</v>
      </c>
      <c r="W48" s="21"/>
      <c r="X48" s="21" t="str">
        <f>VLOOKUP($A48,Reformat!$A:$K,11,FALSE)</f>
        <v>Monica Raphael, Sue Robinson</v>
      </c>
    </row>
    <row r="49" spans="1:24" x14ac:dyDescent="0.25">
      <c r="A49" s="18">
        <v>45</v>
      </c>
      <c r="B49" s="21" t="str">
        <f>VLOOKUP(A49,Reformat!A:K,3,FALSE)</f>
        <v>WV</v>
      </c>
      <c r="C49" s="29" t="s">
        <v>196</v>
      </c>
      <c r="D49" s="26">
        <v>2070</v>
      </c>
      <c r="E49" s="18">
        <f>IF(IFERROR($B49,"E")="E","",MAX(E$3:E48)+1)</f>
        <v>20</v>
      </c>
      <c r="F49" s="18" t="str">
        <f>IF(IFERROR($B49,"E")="E","",IF(LEFT($B49,1)=F$3,MAX(F$3:F48)+1,""))</f>
        <v/>
      </c>
      <c r="G49" s="18" t="str">
        <f>IF(IFERROR($B49,"E")="E","",IF(LEFT($B49,2)=G$3,MAX(G$3:G48)+1,IF(LEFT($B49,2)=LEFT(G$3,1)&amp;"S",MAX(G$3:G48)+1,"")))</f>
        <v/>
      </c>
      <c r="H49" s="18" t="str">
        <f>IF(IFERROR($B49,"E")="E","",IF(LEFT($B49,3)=H$3,MAX(H$3:H48)+1,""))</f>
        <v/>
      </c>
      <c r="I49" s="18">
        <f>IF(IFERROR($B49,"E")="E","",IF(LEFT($B49,1)=I$3,MAX(I$3:I48)+1,""))</f>
        <v>8</v>
      </c>
      <c r="J49" s="18">
        <f>IF(IFERROR($B49,"E")="E","",IF(LEFT($B49,2)=J$3,MAX(J$3:J48)+1,IF(LEFT($B49,2)=LEFT(J$3,1)&amp;"S",MAX(J$3:J48)+1,"")))</f>
        <v>6</v>
      </c>
      <c r="K49" s="18" t="str">
        <f>IF(IFERROR($B49,"E")="E","",IF(LEFT($B49,3)=K$3,MAX(K$3:K48)+1,""))</f>
        <v/>
      </c>
      <c r="L49" s="18" t="str">
        <f>IF(IFERROR($B49,"E")="E","",IF(LEFT($B49,1)=L$3,MAX(L$3:L48)+1,""))</f>
        <v/>
      </c>
      <c r="M49" s="18" t="str">
        <f>IF(IFERROR($B49,"E")="E","",IF(LEFT($B49,2)=M$3,MAX(M$3:M48)+1,IF(LEFT($B49,2)=LEFT(M$3,1)&amp;"S",MAX(M$3:M48)+1,"")))</f>
        <v/>
      </c>
      <c r="N49" s="18" t="str">
        <f>IF(IFERROR($B49,"E")="E","",IF(LEFT($B49,3)=N$3,MAX(N$3:N48)+1,""))</f>
        <v/>
      </c>
      <c r="O49" s="18" t="str">
        <f>IF(IFERROR(FIND("U",$B49,1),0)=0,"",MAX(O$3:O48)+1)</f>
        <v/>
      </c>
      <c r="P49" s="18" t="str">
        <f>IF(IFERROR(FIND("F",$B49,1),0)=0,"",MAX(P$3:P48)+1)</f>
        <v/>
      </c>
      <c r="Q49" s="18" t="str">
        <f>IF(IFERROR(FIND("M,J",$B49,1),0)=0,"",MAX(Q$3:Q48)+1)</f>
        <v/>
      </c>
      <c r="R49" s="18" t="str">
        <f>IF(IFERROR(FIND("W,J",$B49,1),0)=0,"",MAX(R$3:R48)+1)</f>
        <v/>
      </c>
      <c r="S49" s="18" t="str">
        <f>IF(IFERROR(FIND("X,J",$B49,1),0)=0,"",MAX(S$3:S48)+1)</f>
        <v/>
      </c>
      <c r="T49" s="18" t="str">
        <f>IF(IFERROR(FIND("J",$B49,1),0)=0,"",MAX(T$3:T48)+1)</f>
        <v/>
      </c>
      <c r="U49" s="18" t="str">
        <f>IF(IFERROR(FIND("N",$B49,1),0)=0,"",MAX(U$3:U48)+1)</f>
        <v/>
      </c>
      <c r="V49" s="21">
        <f t="shared" si="0"/>
        <v>6</v>
      </c>
      <c r="W49" s="21"/>
      <c r="X49" s="21" t="str">
        <f>VLOOKUP($A49,Reformat!$A:$K,11,FALSE)</f>
        <v>Ainslie Cummins, Claire Martin, Robynn Daley</v>
      </c>
    </row>
    <row r="50" spans="1:24" x14ac:dyDescent="0.25">
      <c r="A50" s="18">
        <v>29</v>
      </c>
      <c r="B50" s="21" t="str">
        <f>VLOOKUP(A50,Reformat!A:K,3,FALSE)</f>
        <v>W</v>
      </c>
      <c r="C50" s="29" t="s">
        <v>207</v>
      </c>
      <c r="D50" s="26">
        <v>2070</v>
      </c>
      <c r="E50" s="18">
        <f>IF(IFERROR($B50,"E")="E","",MAX(E$3:E49)+1)</f>
        <v>21</v>
      </c>
      <c r="F50" s="18" t="str">
        <f>IF(IFERROR($B50,"E")="E","",IF(LEFT($B50,1)=F$3,MAX(F$3:F49)+1,""))</f>
        <v/>
      </c>
      <c r="G50" s="18" t="str">
        <f>IF(IFERROR($B50,"E")="E","",IF(LEFT($B50,2)=G$3,MAX(G$3:G49)+1,IF(LEFT($B50,2)=LEFT(G$3,1)&amp;"S",MAX(G$3:G49)+1,"")))</f>
        <v/>
      </c>
      <c r="H50" s="18" t="str">
        <f>IF(IFERROR($B50,"E")="E","",IF(LEFT($B50,3)=H$3,MAX(H$3:H49)+1,""))</f>
        <v/>
      </c>
      <c r="I50" s="18">
        <f>IF(IFERROR($B50,"E")="E","",IF(LEFT($B50,1)=I$3,MAX(I$3:I49)+1,""))</f>
        <v>9</v>
      </c>
      <c r="J50" s="18" t="str">
        <f>IF(IFERROR($B50,"E")="E","",IF(LEFT($B50,2)=J$3,MAX(J$3:J49)+1,IF(LEFT($B50,2)=LEFT(J$3,1)&amp;"S",MAX(J$3:J49)+1,"")))</f>
        <v/>
      </c>
      <c r="K50" s="18" t="str">
        <f>IF(IFERROR($B50,"E")="E","",IF(LEFT($B50,3)=K$3,MAX(K$3:K49)+1,""))</f>
        <v/>
      </c>
      <c r="L50" s="18" t="str">
        <f>IF(IFERROR($B50,"E")="E","",IF(LEFT($B50,1)=L$3,MAX(L$3:L49)+1,""))</f>
        <v/>
      </c>
      <c r="M50" s="18" t="str">
        <f>IF(IFERROR($B50,"E")="E","",IF(LEFT($B50,2)=M$3,MAX(M$3:M49)+1,IF(LEFT($B50,2)=LEFT(M$3,1)&amp;"S",MAX(M$3:M49)+1,"")))</f>
        <v/>
      </c>
      <c r="N50" s="18" t="str">
        <f>IF(IFERROR($B50,"E")="E","",IF(LEFT($B50,3)=N$3,MAX(N$3:N49)+1,""))</f>
        <v/>
      </c>
      <c r="O50" s="18" t="str">
        <f>IF(IFERROR(FIND("U",$B50,1),0)=0,"",MAX(O$3:O49)+1)</f>
        <v/>
      </c>
      <c r="P50" s="18" t="str">
        <f>IF(IFERROR(FIND("F",$B50,1),0)=0,"",MAX(P$3:P49)+1)</f>
        <v/>
      </c>
      <c r="Q50" s="18" t="str">
        <f>IF(IFERROR(FIND("M,J",$B50,1),0)=0,"",MAX(Q$3:Q49)+1)</f>
        <v/>
      </c>
      <c r="R50" s="18" t="str">
        <f>IF(IFERROR(FIND("W,J",$B50,1),0)=0,"",MAX(R$3:R49)+1)</f>
        <v/>
      </c>
      <c r="S50" s="18" t="str">
        <f>IF(IFERROR(FIND("X,J",$B50,1),0)=0,"",MAX(S$3:S49)+1)</f>
        <v/>
      </c>
      <c r="T50" s="18" t="str">
        <f>IF(IFERROR(FIND("J",$B50,1),0)=0,"",MAX(T$3:T49)+1)</f>
        <v/>
      </c>
      <c r="U50" s="18" t="str">
        <f>IF(IFERROR(FIND("N",$B50,1),0)=0,"",MAX(U$3:U49)+1)</f>
        <v/>
      </c>
      <c r="V50" s="21">
        <f t="shared" si="0"/>
        <v>9</v>
      </c>
      <c r="W50" s="21"/>
      <c r="X50" s="21" t="str">
        <f>VLOOKUP($A50,Reformat!$A:$K,11,FALSE)</f>
        <v>Meri Pihelgas, Naida Pearson</v>
      </c>
    </row>
    <row r="51" spans="1:24" x14ac:dyDescent="0.25">
      <c r="A51" s="18">
        <v>105</v>
      </c>
      <c r="B51" s="21" t="e">
        <f>VLOOKUP(A51,Reformat!A:K,3,FALSE)</f>
        <v>#N/A</v>
      </c>
      <c r="C51" s="29" t="s">
        <v>199</v>
      </c>
      <c r="D51" s="26">
        <v>2060</v>
      </c>
      <c r="E51" s="18" t="str">
        <f>IF(IFERROR($B51,"E")="E","",MAX(E$3:E50)+1)</f>
        <v/>
      </c>
      <c r="F51" s="18" t="str">
        <f>IF(IFERROR($B51,"E")="E","",IF(LEFT($B51,1)=F$3,MAX(F$3:F50)+1,""))</f>
        <v/>
      </c>
      <c r="G51" s="18" t="str">
        <f>IF(IFERROR($B51,"E")="E","",IF(LEFT($B51,2)=G$3,MAX(G$3:G50)+1,IF(LEFT($B51,2)=LEFT(G$3,1)&amp;"S",MAX(G$3:G50)+1,"")))</f>
        <v/>
      </c>
      <c r="H51" s="18" t="str">
        <f>IF(IFERROR($B51,"E")="E","",IF(LEFT($B51,3)=H$3,MAX(H$3:H50)+1,""))</f>
        <v/>
      </c>
      <c r="I51" s="18" t="str">
        <f>IF(IFERROR($B51,"E")="E","",IF(LEFT($B51,1)=I$3,MAX(I$3:I50)+1,""))</f>
        <v/>
      </c>
      <c r="J51" s="18" t="str">
        <f>IF(IFERROR($B51,"E")="E","",IF(LEFT($B51,2)=J$3,MAX(J$3:J50)+1,IF(LEFT($B51,2)=LEFT(J$3,1)&amp;"S",MAX(J$3:J50)+1,"")))</f>
        <v/>
      </c>
      <c r="K51" s="18" t="str">
        <f>IF(IFERROR($B51,"E")="E","",IF(LEFT($B51,3)=K$3,MAX(K$3:K50)+1,""))</f>
        <v/>
      </c>
      <c r="L51" s="18" t="str">
        <f>IF(IFERROR($B51,"E")="E","",IF(LEFT($B51,1)=L$3,MAX(L$3:L50)+1,""))</f>
        <v/>
      </c>
      <c r="M51" s="18" t="str">
        <f>IF(IFERROR($B51,"E")="E","",IF(LEFT($B51,2)=M$3,MAX(M$3:M50)+1,IF(LEFT($B51,2)=LEFT(M$3,1)&amp;"S",MAX(M$3:M50)+1,"")))</f>
        <v/>
      </c>
      <c r="N51" s="18" t="str">
        <f>IF(IFERROR($B51,"E")="E","",IF(LEFT($B51,3)=N$3,MAX(N$3:N50)+1,""))</f>
        <v/>
      </c>
      <c r="O51" s="18" t="str">
        <f>IF(IFERROR(FIND("U",$B51,1),0)=0,"",MAX(O$3:O50)+1)</f>
        <v/>
      </c>
      <c r="P51" s="18" t="str">
        <f>IF(IFERROR(FIND("F",$B51,1),0)=0,"",MAX(P$3:P50)+1)</f>
        <v/>
      </c>
      <c r="Q51" s="18" t="str">
        <f>IF(IFERROR(FIND("M,J",$B51,1),0)=0,"",MAX(Q$3:Q50)+1)</f>
        <v/>
      </c>
      <c r="R51" s="18" t="str">
        <f>IF(IFERROR(FIND("W,J",$B51,1),0)=0,"",MAX(R$3:R50)+1)</f>
        <v/>
      </c>
      <c r="S51" s="18" t="str">
        <f>IF(IFERROR(FIND("X,J",$B51,1),0)=0,"",MAX(S$3:S50)+1)</f>
        <v/>
      </c>
      <c r="T51" s="18" t="str">
        <f>IF(IFERROR(FIND("J",$B51,1),0)=0,"",MAX(T$3:T50)+1)</f>
        <v/>
      </c>
      <c r="U51" s="18" t="str">
        <f>IF(IFERROR(FIND("N",$B51,1),0)=0,"",MAX(U$3:U50)+1)</f>
        <v/>
      </c>
      <c r="V51" s="21">
        <f t="shared" si="0"/>
        <v>0</v>
      </c>
      <c r="W51" s="21"/>
      <c r="X51" s="21" t="e">
        <f>VLOOKUP($A51,Reformat!$A:$K,11,FALSE)</f>
        <v>#N/A</v>
      </c>
    </row>
    <row r="52" spans="1:24" x14ac:dyDescent="0.25">
      <c r="A52" s="18">
        <v>51</v>
      </c>
      <c r="B52" s="21" t="str">
        <f>VLOOKUP(A52,Reformat!A:K,3,FALSE)</f>
        <v>X</v>
      </c>
      <c r="C52" s="29" t="s">
        <v>201</v>
      </c>
      <c r="D52" s="26">
        <v>2000</v>
      </c>
      <c r="E52" s="18">
        <f>IF(IFERROR($B52,"E")="E","",MAX(E$3:E51)+1)</f>
        <v>22</v>
      </c>
      <c r="F52" s="18" t="str">
        <f>IF(IFERROR($B52,"E")="E","",IF(LEFT($B52,1)=F$3,MAX(F$3:F51)+1,""))</f>
        <v/>
      </c>
      <c r="G52" s="18" t="str">
        <f>IF(IFERROR($B52,"E")="E","",IF(LEFT($B52,2)=G$3,MAX(G$3:G51)+1,IF(LEFT($B52,2)=LEFT(G$3,1)&amp;"S",MAX(G$3:G51)+1,"")))</f>
        <v/>
      </c>
      <c r="H52" s="18" t="str">
        <f>IF(IFERROR($B52,"E")="E","",IF(LEFT($B52,3)=H$3,MAX(H$3:H51)+1,""))</f>
        <v/>
      </c>
      <c r="I52" s="18" t="str">
        <f>IF(IFERROR($B52,"E")="E","",IF(LEFT($B52,1)=I$3,MAX(I$3:I51)+1,""))</f>
        <v/>
      </c>
      <c r="J52" s="18" t="str">
        <f>IF(IFERROR($B52,"E")="E","",IF(LEFT($B52,2)=J$3,MAX(J$3:J51)+1,IF(LEFT($B52,2)=LEFT(J$3,1)&amp;"S",MAX(J$3:J51)+1,"")))</f>
        <v/>
      </c>
      <c r="K52" s="18" t="str">
        <f>IF(IFERROR($B52,"E")="E","",IF(LEFT($B52,3)=K$3,MAX(K$3:K51)+1,""))</f>
        <v/>
      </c>
      <c r="L52" s="18">
        <f>IF(IFERROR($B52,"E")="E","",IF(LEFT($B52,1)=L$3,MAX(L$3:L51)+1,""))</f>
        <v>12</v>
      </c>
      <c r="M52" s="18" t="str">
        <f>IF(IFERROR($B52,"E")="E","",IF(LEFT($B52,2)=M$3,MAX(M$3:M51)+1,IF(LEFT($B52,2)=LEFT(M$3,1)&amp;"S",MAX(M$3:M51)+1,"")))</f>
        <v/>
      </c>
      <c r="N52" s="18" t="str">
        <f>IF(IFERROR($B52,"E")="E","",IF(LEFT($B52,3)=N$3,MAX(N$3:N51)+1,""))</f>
        <v/>
      </c>
      <c r="O52" s="18" t="str">
        <f>IF(IFERROR(FIND("U",$B52,1),0)=0,"",MAX(O$3:O51)+1)</f>
        <v/>
      </c>
      <c r="P52" s="18" t="str">
        <f>IF(IFERROR(FIND("F",$B52,1),0)=0,"",MAX(P$3:P51)+1)</f>
        <v/>
      </c>
      <c r="Q52" s="18" t="str">
        <f>IF(IFERROR(FIND("M,J",$B52,1),0)=0,"",MAX(Q$3:Q51)+1)</f>
        <v/>
      </c>
      <c r="R52" s="18" t="str">
        <f>IF(IFERROR(FIND("W,J",$B52,1),0)=0,"",MAX(R$3:R51)+1)</f>
        <v/>
      </c>
      <c r="S52" s="18" t="str">
        <f>IF(IFERROR(FIND("X,J",$B52,1),0)=0,"",MAX(S$3:S51)+1)</f>
        <v/>
      </c>
      <c r="T52" s="18" t="str">
        <f>IF(IFERROR(FIND("J",$B52,1),0)=0,"",MAX(T$3:T51)+1)</f>
        <v/>
      </c>
      <c r="U52" s="18" t="str">
        <f>IF(IFERROR(FIND("N",$B52,1),0)=0,"",MAX(U$3:U51)+1)</f>
        <v/>
      </c>
      <c r="V52" s="21">
        <f t="shared" si="0"/>
        <v>12</v>
      </c>
      <c r="W52" s="21"/>
      <c r="X52" s="21" t="str">
        <f>VLOOKUP($A52,Reformat!$A:$K,11,FALSE)</f>
        <v>James Farnell, Hannah Mcinnes, Lucie James, Jake Kahane</v>
      </c>
    </row>
    <row r="53" spans="1:24" x14ac:dyDescent="0.25">
      <c r="A53" s="18">
        <v>123</v>
      </c>
      <c r="B53" s="21" t="e">
        <f>VLOOKUP(A53,Reformat!A:K,3,FALSE)</f>
        <v>#N/A</v>
      </c>
      <c r="C53" s="29" t="s">
        <v>276</v>
      </c>
      <c r="D53" s="26">
        <v>1950</v>
      </c>
      <c r="E53" s="18" t="str">
        <f>IF(IFERROR($B53,"E")="E","",MAX(E$3:E52)+1)</f>
        <v/>
      </c>
      <c r="F53" s="18" t="str">
        <f>IF(IFERROR($B53,"E")="E","",IF(LEFT($B53,1)=F$3,MAX(F$3:F52)+1,""))</f>
        <v/>
      </c>
      <c r="G53" s="18" t="str">
        <f>IF(IFERROR($B53,"E")="E","",IF(LEFT($B53,2)=G$3,MAX(G$3:G52)+1,IF(LEFT($B53,2)=LEFT(G$3,1)&amp;"S",MAX(G$3:G52)+1,"")))</f>
        <v/>
      </c>
      <c r="H53" s="18" t="str">
        <f>IF(IFERROR($B53,"E")="E","",IF(LEFT($B53,3)=H$3,MAX(H$3:H52)+1,""))</f>
        <v/>
      </c>
      <c r="I53" s="18" t="str">
        <f>IF(IFERROR($B53,"E")="E","",IF(LEFT($B53,1)=I$3,MAX(I$3:I52)+1,""))</f>
        <v/>
      </c>
      <c r="J53" s="18" t="str">
        <f>IF(IFERROR($B53,"E")="E","",IF(LEFT($B53,2)=J$3,MAX(J$3:J52)+1,IF(LEFT($B53,2)=LEFT(J$3,1)&amp;"S",MAX(J$3:J52)+1,"")))</f>
        <v/>
      </c>
      <c r="K53" s="18" t="str">
        <f>IF(IFERROR($B53,"E")="E","",IF(LEFT($B53,3)=K$3,MAX(K$3:K52)+1,""))</f>
        <v/>
      </c>
      <c r="L53" s="18" t="str">
        <f>IF(IFERROR($B53,"E")="E","",IF(LEFT($B53,1)=L$3,MAX(L$3:L52)+1,""))</f>
        <v/>
      </c>
      <c r="M53" s="18" t="str">
        <f>IF(IFERROR($B53,"E")="E","",IF(LEFT($B53,2)=M$3,MAX(M$3:M52)+1,IF(LEFT($B53,2)=LEFT(M$3,1)&amp;"S",MAX(M$3:M52)+1,"")))</f>
        <v/>
      </c>
      <c r="N53" s="18" t="str">
        <f>IF(IFERROR($B53,"E")="E","",IF(LEFT($B53,3)=N$3,MAX(N$3:N52)+1,""))</f>
        <v/>
      </c>
      <c r="O53" s="18" t="str">
        <f>IF(IFERROR(FIND("U",$B53,1),0)=0,"",MAX(O$3:O52)+1)</f>
        <v/>
      </c>
      <c r="P53" s="18" t="str">
        <f>IF(IFERROR(FIND("F",$B53,1),0)=0,"",MAX(P$3:P52)+1)</f>
        <v/>
      </c>
      <c r="Q53" s="18" t="str">
        <f>IF(IFERROR(FIND("M,J",$B53,1),0)=0,"",MAX(Q$3:Q52)+1)</f>
        <v/>
      </c>
      <c r="R53" s="18" t="str">
        <f>IF(IFERROR(FIND("W,J",$B53,1),0)=0,"",MAX(R$3:R52)+1)</f>
        <v/>
      </c>
      <c r="S53" s="18" t="str">
        <f>IF(IFERROR(FIND("X,J",$B53,1),0)=0,"",MAX(S$3:S52)+1)</f>
        <v/>
      </c>
      <c r="T53" s="18" t="str">
        <f>IF(IFERROR(FIND("J",$B53,1),0)=0,"",MAX(T$3:T52)+1)</f>
        <v/>
      </c>
      <c r="U53" s="18" t="str">
        <f>IF(IFERROR(FIND("N",$B53,1),0)=0,"",MAX(U$3:U52)+1)</f>
        <v/>
      </c>
      <c r="V53" s="21">
        <f t="shared" si="0"/>
        <v>0</v>
      </c>
      <c r="W53" s="21"/>
      <c r="X53" s="21" t="e">
        <f>VLOOKUP($A53,Reformat!$A:$K,11,FALSE)</f>
        <v>#N/A</v>
      </c>
    </row>
    <row r="54" spans="1:24" x14ac:dyDescent="0.25">
      <c r="A54" s="18">
        <v>155</v>
      </c>
      <c r="B54" s="21" t="e">
        <f>VLOOKUP(A54,Reformat!A:K,3,FALSE)</f>
        <v>#N/A</v>
      </c>
      <c r="C54" s="29" t="s">
        <v>274</v>
      </c>
      <c r="D54" s="26">
        <v>1930</v>
      </c>
      <c r="E54" s="18" t="str">
        <f>IF(IFERROR($B54,"E")="E","",MAX(E$3:E53)+1)</f>
        <v/>
      </c>
      <c r="F54" s="18" t="str">
        <f>IF(IFERROR($B54,"E")="E","",IF(LEFT($B54,1)=F$3,MAX(F$3:F53)+1,""))</f>
        <v/>
      </c>
      <c r="G54" s="18" t="str">
        <f>IF(IFERROR($B54,"E")="E","",IF(LEFT($B54,2)=G$3,MAX(G$3:G53)+1,IF(LEFT($B54,2)=LEFT(G$3,1)&amp;"S",MAX(G$3:G53)+1,"")))</f>
        <v/>
      </c>
      <c r="H54" s="18" t="str">
        <f>IF(IFERROR($B54,"E")="E","",IF(LEFT($B54,3)=H$3,MAX(H$3:H53)+1,""))</f>
        <v/>
      </c>
      <c r="I54" s="18" t="str">
        <f>IF(IFERROR($B54,"E")="E","",IF(LEFT($B54,1)=I$3,MAX(I$3:I53)+1,""))</f>
        <v/>
      </c>
      <c r="J54" s="18" t="str">
        <f>IF(IFERROR($B54,"E")="E","",IF(LEFT($B54,2)=J$3,MAX(J$3:J53)+1,IF(LEFT($B54,2)=LEFT(J$3,1)&amp;"S",MAX(J$3:J53)+1,"")))</f>
        <v/>
      </c>
      <c r="K54" s="18" t="str">
        <f>IF(IFERROR($B54,"E")="E","",IF(LEFT($B54,3)=K$3,MAX(K$3:K53)+1,""))</f>
        <v/>
      </c>
      <c r="L54" s="18" t="str">
        <f>IF(IFERROR($B54,"E")="E","",IF(LEFT($B54,1)=L$3,MAX(L$3:L53)+1,""))</f>
        <v/>
      </c>
      <c r="M54" s="18" t="str">
        <f>IF(IFERROR($B54,"E")="E","",IF(LEFT($B54,2)=M$3,MAX(M$3:M53)+1,IF(LEFT($B54,2)=LEFT(M$3,1)&amp;"S",MAX(M$3:M53)+1,"")))</f>
        <v/>
      </c>
      <c r="N54" s="18" t="str">
        <f>IF(IFERROR($B54,"E")="E","",IF(LEFT($B54,3)=N$3,MAX(N$3:N53)+1,""))</f>
        <v/>
      </c>
      <c r="O54" s="18" t="str">
        <f>IF(IFERROR(FIND("U",$B54,1),0)=0,"",MAX(O$3:O53)+1)</f>
        <v/>
      </c>
      <c r="P54" s="18" t="str">
        <f>IF(IFERROR(FIND("F",$B54,1),0)=0,"",MAX(P$3:P53)+1)</f>
        <v/>
      </c>
      <c r="Q54" s="18" t="str">
        <f>IF(IFERROR(FIND("M,J",$B54,1),0)=0,"",MAX(Q$3:Q53)+1)</f>
        <v/>
      </c>
      <c r="R54" s="18" t="str">
        <f>IF(IFERROR(FIND("W,J",$B54,1),0)=0,"",MAX(R$3:R53)+1)</f>
        <v/>
      </c>
      <c r="S54" s="18" t="str">
        <f>IF(IFERROR(FIND("X,J",$B54,1),0)=0,"",MAX(S$3:S53)+1)</f>
        <v/>
      </c>
      <c r="T54" s="18" t="str">
        <f>IF(IFERROR(FIND("J",$B54,1),0)=0,"",MAX(T$3:T53)+1)</f>
        <v/>
      </c>
      <c r="U54" s="18" t="str">
        <f>IF(IFERROR(FIND("N",$B54,1),0)=0,"",MAX(U$3:U53)+1)</f>
        <v/>
      </c>
      <c r="V54" s="21">
        <f t="shared" si="0"/>
        <v>0</v>
      </c>
      <c r="W54" s="21"/>
      <c r="X54" s="21" t="e">
        <f>VLOOKUP($A54,Reformat!$A:$K,11,FALSE)</f>
        <v>#N/A</v>
      </c>
    </row>
    <row r="55" spans="1:24" x14ac:dyDescent="0.25">
      <c r="A55" s="18">
        <v>96</v>
      </c>
      <c r="B55" s="21" t="e">
        <f>VLOOKUP(A55,Reformat!A:K,3,FALSE)</f>
        <v>#N/A</v>
      </c>
      <c r="C55" s="29" t="s">
        <v>287</v>
      </c>
      <c r="D55" s="26">
        <v>1900</v>
      </c>
      <c r="E55" s="18" t="str">
        <f>IF(IFERROR($B55,"E")="E","",MAX(E$3:E54)+1)</f>
        <v/>
      </c>
      <c r="F55" s="18" t="str">
        <f>IF(IFERROR($B55,"E")="E","",IF(LEFT($B55,1)=F$3,MAX(F$3:F54)+1,""))</f>
        <v/>
      </c>
      <c r="G55" s="18" t="str">
        <f>IF(IFERROR($B55,"E")="E","",IF(LEFT($B55,2)=G$3,MAX(G$3:G54)+1,IF(LEFT($B55,2)=LEFT(G$3,1)&amp;"S",MAX(G$3:G54)+1,"")))</f>
        <v/>
      </c>
      <c r="H55" s="18" t="str">
        <f>IF(IFERROR($B55,"E")="E","",IF(LEFT($B55,3)=H$3,MAX(H$3:H54)+1,""))</f>
        <v/>
      </c>
      <c r="I55" s="18" t="str">
        <f>IF(IFERROR($B55,"E")="E","",IF(LEFT($B55,1)=I$3,MAX(I$3:I54)+1,""))</f>
        <v/>
      </c>
      <c r="J55" s="18" t="str">
        <f>IF(IFERROR($B55,"E")="E","",IF(LEFT($B55,2)=J$3,MAX(J$3:J54)+1,IF(LEFT($B55,2)=LEFT(J$3,1)&amp;"S",MAX(J$3:J54)+1,"")))</f>
        <v/>
      </c>
      <c r="K55" s="18" t="str">
        <f>IF(IFERROR($B55,"E")="E","",IF(LEFT($B55,3)=K$3,MAX(K$3:K54)+1,""))</f>
        <v/>
      </c>
      <c r="L55" s="18" t="str">
        <f>IF(IFERROR($B55,"E")="E","",IF(LEFT($B55,1)=L$3,MAX(L$3:L54)+1,""))</f>
        <v/>
      </c>
      <c r="M55" s="18" t="str">
        <f>IF(IFERROR($B55,"E")="E","",IF(LEFT($B55,2)=M$3,MAX(M$3:M54)+1,IF(LEFT($B55,2)=LEFT(M$3,1)&amp;"S",MAX(M$3:M54)+1,"")))</f>
        <v/>
      </c>
      <c r="N55" s="18" t="str">
        <f>IF(IFERROR($B55,"E")="E","",IF(LEFT($B55,3)=N$3,MAX(N$3:N54)+1,""))</f>
        <v/>
      </c>
      <c r="O55" s="18" t="str">
        <f>IF(IFERROR(FIND("U",$B55,1),0)=0,"",MAX(O$3:O54)+1)</f>
        <v/>
      </c>
      <c r="P55" s="18" t="str">
        <f>IF(IFERROR(FIND("F",$B55,1),0)=0,"",MAX(P$3:P54)+1)</f>
        <v/>
      </c>
      <c r="Q55" s="18" t="str">
        <f>IF(IFERROR(FIND("M,J",$B55,1),0)=0,"",MAX(Q$3:Q54)+1)</f>
        <v/>
      </c>
      <c r="R55" s="18" t="str">
        <f>IF(IFERROR(FIND("W,J",$B55,1),0)=0,"",MAX(R$3:R54)+1)</f>
        <v/>
      </c>
      <c r="S55" s="18" t="str">
        <f>IF(IFERROR(FIND("X,J",$B55,1),0)=0,"",MAX(S$3:S54)+1)</f>
        <v/>
      </c>
      <c r="T55" s="18" t="str">
        <f>IF(IFERROR(FIND("J",$B55,1),0)=0,"",MAX(T$3:T54)+1)</f>
        <v/>
      </c>
      <c r="U55" s="18" t="str">
        <f>IF(IFERROR(FIND("N",$B55,1),0)=0,"",MAX(U$3:U54)+1)</f>
        <v/>
      </c>
      <c r="V55" s="21">
        <f t="shared" si="0"/>
        <v>0</v>
      </c>
      <c r="W55" s="21"/>
      <c r="X55" s="21" t="e">
        <f>VLOOKUP($A55,Reformat!$A:$K,11,FALSE)</f>
        <v>#N/A</v>
      </c>
    </row>
    <row r="56" spans="1:24" x14ac:dyDescent="0.25">
      <c r="A56" s="18">
        <v>139</v>
      </c>
      <c r="B56" s="21" t="e">
        <f>VLOOKUP(A56,Reformat!A:K,3,FALSE)</f>
        <v>#N/A</v>
      </c>
      <c r="C56" s="29" t="s">
        <v>291</v>
      </c>
      <c r="D56" s="26">
        <v>1860</v>
      </c>
      <c r="E56" s="18" t="str">
        <f>IF(IFERROR($B56,"E")="E","",MAX(E$3:E55)+1)</f>
        <v/>
      </c>
      <c r="F56" s="18" t="str">
        <f>IF(IFERROR($B56,"E")="E","",IF(LEFT($B56,1)=F$3,MAX(F$3:F55)+1,""))</f>
        <v/>
      </c>
      <c r="G56" s="18" t="str">
        <f>IF(IFERROR($B56,"E")="E","",IF(LEFT($B56,2)=G$3,MAX(G$3:G55)+1,IF(LEFT($B56,2)=LEFT(G$3,1)&amp;"S",MAX(G$3:G55)+1,"")))</f>
        <v/>
      </c>
      <c r="H56" s="18" t="str">
        <f>IF(IFERROR($B56,"E")="E","",IF(LEFT($B56,3)=H$3,MAX(H$3:H55)+1,""))</f>
        <v/>
      </c>
      <c r="I56" s="18" t="str">
        <f>IF(IFERROR($B56,"E")="E","",IF(LEFT($B56,1)=I$3,MAX(I$3:I55)+1,""))</f>
        <v/>
      </c>
      <c r="J56" s="18" t="str">
        <f>IF(IFERROR($B56,"E")="E","",IF(LEFT($B56,2)=J$3,MAX(J$3:J55)+1,IF(LEFT($B56,2)=LEFT(J$3,1)&amp;"S",MAX(J$3:J55)+1,"")))</f>
        <v/>
      </c>
      <c r="K56" s="18" t="str">
        <f>IF(IFERROR($B56,"E")="E","",IF(LEFT($B56,3)=K$3,MAX(K$3:K55)+1,""))</f>
        <v/>
      </c>
      <c r="L56" s="18" t="str">
        <f>IF(IFERROR($B56,"E")="E","",IF(LEFT($B56,1)=L$3,MAX(L$3:L55)+1,""))</f>
        <v/>
      </c>
      <c r="M56" s="18" t="str">
        <f>IF(IFERROR($B56,"E")="E","",IF(LEFT($B56,2)=M$3,MAX(M$3:M55)+1,IF(LEFT($B56,2)=LEFT(M$3,1)&amp;"S",MAX(M$3:M55)+1,"")))</f>
        <v/>
      </c>
      <c r="N56" s="18" t="str">
        <f>IF(IFERROR($B56,"E")="E","",IF(LEFT($B56,3)=N$3,MAX(N$3:N55)+1,""))</f>
        <v/>
      </c>
      <c r="O56" s="18" t="str">
        <f>IF(IFERROR(FIND("U",$B56,1),0)=0,"",MAX(O$3:O55)+1)</f>
        <v/>
      </c>
      <c r="P56" s="18" t="str">
        <f>IF(IFERROR(FIND("F",$B56,1),0)=0,"",MAX(P$3:P55)+1)</f>
        <v/>
      </c>
      <c r="Q56" s="18" t="str">
        <f>IF(IFERROR(FIND("M,J",$B56,1),0)=0,"",MAX(Q$3:Q55)+1)</f>
        <v/>
      </c>
      <c r="R56" s="18" t="str">
        <f>IF(IFERROR(FIND("W,J",$B56,1),0)=0,"",MAX(R$3:R55)+1)</f>
        <v/>
      </c>
      <c r="S56" s="18" t="str">
        <f>IF(IFERROR(FIND("X,J",$B56,1),0)=0,"",MAX(S$3:S55)+1)</f>
        <v/>
      </c>
      <c r="T56" s="18" t="str">
        <f>IF(IFERROR(FIND("J",$B56,1),0)=0,"",MAX(T$3:T55)+1)</f>
        <v/>
      </c>
      <c r="U56" s="18" t="str">
        <f>IF(IFERROR(FIND("N",$B56,1),0)=0,"",MAX(U$3:U55)+1)</f>
        <v/>
      </c>
      <c r="V56" s="21">
        <f t="shared" si="0"/>
        <v>0</v>
      </c>
      <c r="W56" s="21"/>
      <c r="X56" s="21" t="e">
        <f>VLOOKUP($A56,Reformat!$A:$K,11,FALSE)</f>
        <v>#N/A</v>
      </c>
    </row>
    <row r="57" spans="1:24" x14ac:dyDescent="0.25">
      <c r="A57" s="18">
        <v>175</v>
      </c>
      <c r="B57" s="21" t="e">
        <f>VLOOKUP(A57,Reformat!A:K,3,FALSE)</f>
        <v>#N/A</v>
      </c>
      <c r="C57" s="29" t="s">
        <v>214</v>
      </c>
      <c r="D57" s="26">
        <v>1840</v>
      </c>
      <c r="E57" s="18" t="str">
        <f>IF(IFERROR($B57,"E")="E","",MAX(E$3:E56)+1)</f>
        <v/>
      </c>
      <c r="F57" s="18" t="str">
        <f>IF(IFERROR($B57,"E")="E","",IF(LEFT($B57,1)=F$3,MAX(F$3:F56)+1,""))</f>
        <v/>
      </c>
      <c r="G57" s="18" t="str">
        <f>IF(IFERROR($B57,"E")="E","",IF(LEFT($B57,2)=G$3,MAX(G$3:G56)+1,IF(LEFT($B57,2)=LEFT(G$3,1)&amp;"S",MAX(G$3:G56)+1,"")))</f>
        <v/>
      </c>
      <c r="H57" s="18" t="str">
        <f>IF(IFERROR($B57,"E")="E","",IF(LEFT($B57,3)=H$3,MAX(H$3:H56)+1,""))</f>
        <v/>
      </c>
      <c r="I57" s="18" t="str">
        <f>IF(IFERROR($B57,"E")="E","",IF(LEFT($B57,1)=I$3,MAX(I$3:I56)+1,""))</f>
        <v/>
      </c>
      <c r="J57" s="18" t="str">
        <f>IF(IFERROR($B57,"E")="E","",IF(LEFT($B57,2)=J$3,MAX(J$3:J56)+1,IF(LEFT($B57,2)=LEFT(J$3,1)&amp;"S",MAX(J$3:J56)+1,"")))</f>
        <v/>
      </c>
      <c r="K57" s="18" t="str">
        <f>IF(IFERROR($B57,"E")="E","",IF(LEFT($B57,3)=K$3,MAX(K$3:K56)+1,""))</f>
        <v/>
      </c>
      <c r="L57" s="18" t="str">
        <f>IF(IFERROR($B57,"E")="E","",IF(LEFT($B57,1)=L$3,MAX(L$3:L56)+1,""))</f>
        <v/>
      </c>
      <c r="M57" s="18" t="str">
        <f>IF(IFERROR($B57,"E")="E","",IF(LEFT($B57,2)=M$3,MAX(M$3:M56)+1,IF(LEFT($B57,2)=LEFT(M$3,1)&amp;"S",MAX(M$3:M56)+1,"")))</f>
        <v/>
      </c>
      <c r="N57" s="18" t="str">
        <f>IF(IFERROR($B57,"E")="E","",IF(LEFT($B57,3)=N$3,MAX(N$3:N56)+1,""))</f>
        <v/>
      </c>
      <c r="O57" s="18" t="str">
        <f>IF(IFERROR(FIND("U",$B57,1),0)=0,"",MAX(O$3:O56)+1)</f>
        <v/>
      </c>
      <c r="P57" s="18" t="str">
        <f>IF(IFERROR(FIND("F",$B57,1),0)=0,"",MAX(P$3:P56)+1)</f>
        <v/>
      </c>
      <c r="Q57" s="18" t="str">
        <f>IF(IFERROR(FIND("M,J",$B57,1),0)=0,"",MAX(Q$3:Q56)+1)</f>
        <v/>
      </c>
      <c r="R57" s="18" t="str">
        <f>IF(IFERROR(FIND("W,J",$B57,1),0)=0,"",MAX(R$3:R56)+1)</f>
        <v/>
      </c>
      <c r="S57" s="18" t="str">
        <f>IF(IFERROR(FIND("X,J",$B57,1),0)=0,"",MAX(S$3:S56)+1)</f>
        <v/>
      </c>
      <c r="T57" s="18" t="str">
        <f>IF(IFERROR(FIND("J",$B57,1),0)=0,"",MAX(T$3:T56)+1)</f>
        <v/>
      </c>
      <c r="U57" s="18" t="str">
        <f>IF(IFERROR(FIND("N",$B57,1),0)=0,"",MAX(U$3:U56)+1)</f>
        <v/>
      </c>
      <c r="V57" s="21">
        <f t="shared" si="0"/>
        <v>0</v>
      </c>
      <c r="W57" s="21"/>
      <c r="X57" s="21" t="e">
        <f>VLOOKUP($A57,Reformat!$A:$K,11,FALSE)</f>
        <v>#N/A</v>
      </c>
    </row>
    <row r="58" spans="1:24" x14ac:dyDescent="0.25">
      <c r="A58" s="18">
        <v>117</v>
      </c>
      <c r="B58" s="21" t="e">
        <f>VLOOKUP(A58,Reformat!A:K,3,FALSE)</f>
        <v>#N/A</v>
      </c>
      <c r="C58" s="29" t="s">
        <v>239</v>
      </c>
      <c r="D58" s="26">
        <v>1820</v>
      </c>
      <c r="E58" s="18" t="str">
        <f>IF(IFERROR($B58,"E")="E","",MAX(E$3:E57)+1)</f>
        <v/>
      </c>
      <c r="F58" s="18" t="str">
        <f>IF(IFERROR($B58,"E")="E","",IF(LEFT($B58,1)=F$3,MAX(F$3:F57)+1,""))</f>
        <v/>
      </c>
      <c r="G58" s="18" t="str">
        <f>IF(IFERROR($B58,"E")="E","",IF(LEFT($B58,2)=G$3,MAX(G$3:G57)+1,IF(LEFT($B58,2)=LEFT(G$3,1)&amp;"S",MAX(G$3:G57)+1,"")))</f>
        <v/>
      </c>
      <c r="H58" s="18" t="str">
        <f>IF(IFERROR($B58,"E")="E","",IF(LEFT($B58,3)=H$3,MAX(H$3:H57)+1,""))</f>
        <v/>
      </c>
      <c r="I58" s="18" t="str">
        <f>IF(IFERROR($B58,"E")="E","",IF(LEFT($B58,1)=I$3,MAX(I$3:I57)+1,""))</f>
        <v/>
      </c>
      <c r="J58" s="18" t="str">
        <f>IF(IFERROR($B58,"E")="E","",IF(LEFT($B58,2)=J$3,MAX(J$3:J57)+1,IF(LEFT($B58,2)=LEFT(J$3,1)&amp;"S",MAX(J$3:J57)+1,"")))</f>
        <v/>
      </c>
      <c r="K58" s="18" t="str">
        <f>IF(IFERROR($B58,"E")="E","",IF(LEFT($B58,3)=K$3,MAX(K$3:K57)+1,""))</f>
        <v/>
      </c>
      <c r="L58" s="18" t="str">
        <f>IF(IFERROR($B58,"E")="E","",IF(LEFT($B58,1)=L$3,MAX(L$3:L57)+1,""))</f>
        <v/>
      </c>
      <c r="M58" s="18" t="str">
        <f>IF(IFERROR($B58,"E")="E","",IF(LEFT($B58,2)=M$3,MAX(M$3:M57)+1,IF(LEFT($B58,2)=LEFT(M$3,1)&amp;"S",MAX(M$3:M57)+1,"")))</f>
        <v/>
      </c>
      <c r="N58" s="18" t="str">
        <f>IF(IFERROR($B58,"E")="E","",IF(LEFT($B58,3)=N$3,MAX(N$3:N57)+1,""))</f>
        <v/>
      </c>
      <c r="O58" s="18" t="str">
        <f>IF(IFERROR(FIND("U",$B58,1),0)=0,"",MAX(O$3:O57)+1)</f>
        <v/>
      </c>
      <c r="P58" s="18" t="str">
        <f>IF(IFERROR(FIND("F",$B58,1),0)=0,"",MAX(P$3:P57)+1)</f>
        <v/>
      </c>
      <c r="Q58" s="18" t="str">
        <f>IF(IFERROR(FIND("M,J",$B58,1),0)=0,"",MAX(Q$3:Q57)+1)</f>
        <v/>
      </c>
      <c r="R58" s="18" t="str">
        <f>IF(IFERROR(FIND("W,J",$B58,1),0)=0,"",MAX(R$3:R57)+1)</f>
        <v/>
      </c>
      <c r="S58" s="18" t="str">
        <f>IF(IFERROR(FIND("X,J",$B58,1),0)=0,"",MAX(S$3:S57)+1)</f>
        <v/>
      </c>
      <c r="T58" s="18" t="str">
        <f>IF(IFERROR(FIND("J",$B58,1),0)=0,"",MAX(T$3:T57)+1)</f>
        <v/>
      </c>
      <c r="U58" s="18" t="str">
        <f>IF(IFERROR(FIND("N",$B58,1),0)=0,"",MAX(U$3:U57)+1)</f>
        <v/>
      </c>
      <c r="V58" s="21">
        <f t="shared" si="0"/>
        <v>0</v>
      </c>
      <c r="W58" s="21"/>
      <c r="X58" s="21" t="e">
        <f>VLOOKUP($A58,Reformat!$A:$K,11,FALSE)</f>
        <v>#N/A</v>
      </c>
    </row>
    <row r="59" spans="1:24" x14ac:dyDescent="0.25">
      <c r="A59" s="18">
        <v>78</v>
      </c>
      <c r="B59" s="21" t="e">
        <f>VLOOKUP(A59,Reformat!A:K,3,FALSE)</f>
        <v>#N/A</v>
      </c>
      <c r="C59" s="29" t="s">
        <v>206</v>
      </c>
      <c r="D59" s="26">
        <v>1810</v>
      </c>
      <c r="E59" s="18" t="str">
        <f>IF(IFERROR($B59,"E")="E","",MAX(E$3:E58)+1)</f>
        <v/>
      </c>
      <c r="F59" s="18" t="str">
        <f>IF(IFERROR($B59,"E")="E","",IF(LEFT($B59,1)=F$3,MAX(F$3:F58)+1,""))</f>
        <v/>
      </c>
      <c r="G59" s="18" t="str">
        <f>IF(IFERROR($B59,"E")="E","",IF(LEFT($B59,2)=G$3,MAX(G$3:G58)+1,IF(LEFT($B59,2)=LEFT(G$3,1)&amp;"S",MAX(G$3:G58)+1,"")))</f>
        <v/>
      </c>
      <c r="H59" s="18" t="str">
        <f>IF(IFERROR($B59,"E")="E","",IF(LEFT($B59,3)=H$3,MAX(H$3:H58)+1,""))</f>
        <v/>
      </c>
      <c r="I59" s="18" t="str">
        <f>IF(IFERROR($B59,"E")="E","",IF(LEFT($B59,1)=I$3,MAX(I$3:I58)+1,""))</f>
        <v/>
      </c>
      <c r="J59" s="18" t="str">
        <f>IF(IFERROR($B59,"E")="E","",IF(LEFT($B59,2)=J$3,MAX(J$3:J58)+1,IF(LEFT($B59,2)=LEFT(J$3,1)&amp;"S",MAX(J$3:J58)+1,"")))</f>
        <v/>
      </c>
      <c r="K59" s="18" t="str">
        <f>IF(IFERROR($B59,"E")="E","",IF(LEFT($B59,3)=K$3,MAX(K$3:K58)+1,""))</f>
        <v/>
      </c>
      <c r="L59" s="18" t="str">
        <f>IF(IFERROR($B59,"E")="E","",IF(LEFT($B59,1)=L$3,MAX(L$3:L58)+1,""))</f>
        <v/>
      </c>
      <c r="M59" s="18" t="str">
        <f>IF(IFERROR($B59,"E")="E","",IF(LEFT($B59,2)=M$3,MAX(M$3:M58)+1,IF(LEFT($B59,2)=LEFT(M$3,1)&amp;"S",MAX(M$3:M58)+1,"")))</f>
        <v/>
      </c>
      <c r="N59" s="18" t="str">
        <f>IF(IFERROR($B59,"E")="E","",IF(LEFT($B59,3)=N$3,MAX(N$3:N58)+1,""))</f>
        <v/>
      </c>
      <c r="O59" s="18" t="str">
        <f>IF(IFERROR(FIND("U",$B59,1),0)=0,"",MAX(O$3:O58)+1)</f>
        <v/>
      </c>
      <c r="P59" s="18" t="str">
        <f>IF(IFERROR(FIND("F",$B59,1),0)=0,"",MAX(P$3:P58)+1)</f>
        <v/>
      </c>
      <c r="Q59" s="18" t="str">
        <f>IF(IFERROR(FIND("M,J",$B59,1),0)=0,"",MAX(Q$3:Q58)+1)</f>
        <v/>
      </c>
      <c r="R59" s="18" t="str">
        <f>IF(IFERROR(FIND("W,J",$B59,1),0)=0,"",MAX(R$3:R58)+1)</f>
        <v/>
      </c>
      <c r="S59" s="18" t="str">
        <f>IF(IFERROR(FIND("X,J",$B59,1),0)=0,"",MAX(S$3:S58)+1)</f>
        <v/>
      </c>
      <c r="T59" s="18" t="str">
        <f>IF(IFERROR(FIND("J",$B59,1),0)=0,"",MAX(T$3:T58)+1)</f>
        <v/>
      </c>
      <c r="U59" s="18" t="str">
        <f>IF(IFERROR(FIND("N",$B59,1),0)=0,"",MAX(U$3:U58)+1)</f>
        <v/>
      </c>
      <c r="V59" s="21">
        <f t="shared" si="0"/>
        <v>0</v>
      </c>
      <c r="W59" s="21"/>
      <c r="X59" s="21" t="e">
        <f>VLOOKUP($A59,Reformat!$A:$K,11,FALSE)</f>
        <v>#N/A</v>
      </c>
    </row>
    <row r="60" spans="1:24" x14ac:dyDescent="0.25">
      <c r="A60" s="18">
        <v>138</v>
      </c>
      <c r="B60" s="21" t="e">
        <f>VLOOKUP(A60,Reformat!A:K,3,FALSE)</f>
        <v>#N/A</v>
      </c>
      <c r="C60" s="29" t="s">
        <v>282</v>
      </c>
      <c r="D60" s="26">
        <v>1810</v>
      </c>
      <c r="E60" s="18" t="str">
        <f>IF(IFERROR($B60,"E")="E","",MAX(E$3:E59)+1)</f>
        <v/>
      </c>
      <c r="F60" s="18" t="str">
        <f>IF(IFERROR($B60,"E")="E","",IF(LEFT($B60,1)=F$3,MAX(F$3:F59)+1,""))</f>
        <v/>
      </c>
      <c r="G60" s="18" t="str">
        <f>IF(IFERROR($B60,"E")="E","",IF(LEFT($B60,2)=G$3,MAX(G$3:G59)+1,IF(LEFT($B60,2)=LEFT(G$3,1)&amp;"S",MAX(G$3:G59)+1,"")))</f>
        <v/>
      </c>
      <c r="H60" s="18" t="str">
        <f>IF(IFERROR($B60,"E")="E","",IF(LEFT($B60,3)=H$3,MAX(H$3:H59)+1,""))</f>
        <v/>
      </c>
      <c r="I60" s="18" t="str">
        <f>IF(IFERROR($B60,"E")="E","",IF(LEFT($B60,1)=I$3,MAX(I$3:I59)+1,""))</f>
        <v/>
      </c>
      <c r="J60" s="18" t="str">
        <f>IF(IFERROR($B60,"E")="E","",IF(LEFT($B60,2)=J$3,MAX(J$3:J59)+1,IF(LEFT($B60,2)=LEFT(J$3,1)&amp;"S",MAX(J$3:J59)+1,"")))</f>
        <v/>
      </c>
      <c r="K60" s="18" t="str">
        <f>IF(IFERROR($B60,"E")="E","",IF(LEFT($B60,3)=K$3,MAX(K$3:K59)+1,""))</f>
        <v/>
      </c>
      <c r="L60" s="18" t="str">
        <f>IF(IFERROR($B60,"E")="E","",IF(LEFT($B60,1)=L$3,MAX(L$3:L59)+1,""))</f>
        <v/>
      </c>
      <c r="M60" s="18" t="str">
        <f>IF(IFERROR($B60,"E")="E","",IF(LEFT($B60,2)=M$3,MAX(M$3:M59)+1,IF(LEFT($B60,2)=LEFT(M$3,1)&amp;"S",MAX(M$3:M59)+1,"")))</f>
        <v/>
      </c>
      <c r="N60" s="18" t="str">
        <f>IF(IFERROR($B60,"E")="E","",IF(LEFT($B60,3)=N$3,MAX(N$3:N59)+1,""))</f>
        <v/>
      </c>
      <c r="O60" s="18" t="str">
        <f>IF(IFERROR(FIND("U",$B60,1),0)=0,"",MAX(O$3:O59)+1)</f>
        <v/>
      </c>
      <c r="P60" s="18" t="str">
        <f>IF(IFERROR(FIND("F",$B60,1),0)=0,"",MAX(P$3:P59)+1)</f>
        <v/>
      </c>
      <c r="Q60" s="18" t="str">
        <f>IF(IFERROR(FIND("M,J",$B60,1),0)=0,"",MAX(Q$3:Q59)+1)</f>
        <v/>
      </c>
      <c r="R60" s="18" t="str">
        <f>IF(IFERROR(FIND("W,J",$B60,1),0)=0,"",MAX(R$3:R59)+1)</f>
        <v/>
      </c>
      <c r="S60" s="18" t="str">
        <f>IF(IFERROR(FIND("X,J",$B60,1),0)=0,"",MAX(S$3:S59)+1)</f>
        <v/>
      </c>
      <c r="T60" s="18" t="str">
        <f>IF(IFERROR(FIND("J",$B60,1),0)=0,"",MAX(T$3:T59)+1)</f>
        <v/>
      </c>
      <c r="U60" s="18" t="str">
        <f>IF(IFERROR(FIND("N",$B60,1),0)=0,"",MAX(U$3:U59)+1)</f>
        <v/>
      </c>
      <c r="V60" s="21">
        <f t="shared" si="0"/>
        <v>0</v>
      </c>
      <c r="W60" s="21"/>
      <c r="X60" s="21" t="e">
        <f>VLOOKUP($A60,Reformat!$A:$K,11,FALSE)</f>
        <v>#N/A</v>
      </c>
    </row>
    <row r="61" spans="1:24" x14ac:dyDescent="0.25">
      <c r="A61" s="18">
        <v>81</v>
      </c>
      <c r="B61" s="21" t="e">
        <f>VLOOKUP(A61,Reformat!A:K,3,FALSE)</f>
        <v>#N/A</v>
      </c>
      <c r="C61" s="29" t="s">
        <v>253</v>
      </c>
      <c r="D61" s="26">
        <v>1780</v>
      </c>
      <c r="E61" s="18" t="str">
        <f>IF(IFERROR($B61,"E")="E","",MAX(E$3:E60)+1)</f>
        <v/>
      </c>
      <c r="F61" s="18" t="str">
        <f>IF(IFERROR($B61,"E")="E","",IF(LEFT($B61,1)=F$3,MAX(F$3:F60)+1,""))</f>
        <v/>
      </c>
      <c r="G61" s="18" t="str">
        <f>IF(IFERROR($B61,"E")="E","",IF(LEFT($B61,2)=G$3,MAX(G$3:G60)+1,IF(LEFT($B61,2)=LEFT(G$3,1)&amp;"S",MAX(G$3:G60)+1,"")))</f>
        <v/>
      </c>
      <c r="H61" s="18" t="str">
        <f>IF(IFERROR($B61,"E")="E","",IF(LEFT($B61,3)=H$3,MAX(H$3:H60)+1,""))</f>
        <v/>
      </c>
      <c r="I61" s="18" t="str">
        <f>IF(IFERROR($B61,"E")="E","",IF(LEFT($B61,1)=I$3,MAX(I$3:I60)+1,""))</f>
        <v/>
      </c>
      <c r="J61" s="18" t="str">
        <f>IF(IFERROR($B61,"E")="E","",IF(LEFT($B61,2)=J$3,MAX(J$3:J60)+1,IF(LEFT($B61,2)=LEFT(J$3,1)&amp;"S",MAX(J$3:J60)+1,"")))</f>
        <v/>
      </c>
      <c r="K61" s="18" t="str">
        <f>IF(IFERROR($B61,"E")="E","",IF(LEFT($B61,3)=K$3,MAX(K$3:K60)+1,""))</f>
        <v/>
      </c>
      <c r="L61" s="18" t="str">
        <f>IF(IFERROR($B61,"E")="E","",IF(LEFT($B61,1)=L$3,MAX(L$3:L60)+1,""))</f>
        <v/>
      </c>
      <c r="M61" s="18" t="str">
        <f>IF(IFERROR($B61,"E")="E","",IF(LEFT($B61,2)=M$3,MAX(M$3:M60)+1,IF(LEFT($B61,2)=LEFT(M$3,1)&amp;"S",MAX(M$3:M60)+1,"")))</f>
        <v/>
      </c>
      <c r="N61" s="18" t="str">
        <f>IF(IFERROR($B61,"E")="E","",IF(LEFT($B61,3)=N$3,MAX(N$3:N60)+1,""))</f>
        <v/>
      </c>
      <c r="O61" s="18" t="str">
        <f>IF(IFERROR(FIND("U",$B61,1),0)=0,"",MAX(O$3:O60)+1)</f>
        <v/>
      </c>
      <c r="P61" s="18" t="str">
        <f>IF(IFERROR(FIND("F",$B61,1),0)=0,"",MAX(P$3:P60)+1)</f>
        <v/>
      </c>
      <c r="Q61" s="18" t="str">
        <f>IF(IFERROR(FIND("M,J",$B61,1),0)=0,"",MAX(Q$3:Q60)+1)</f>
        <v/>
      </c>
      <c r="R61" s="18" t="str">
        <f>IF(IFERROR(FIND("W,J",$B61,1),0)=0,"",MAX(R$3:R60)+1)</f>
        <v/>
      </c>
      <c r="S61" s="18" t="str">
        <f>IF(IFERROR(FIND("X,J",$B61,1),0)=0,"",MAX(S$3:S60)+1)</f>
        <v/>
      </c>
      <c r="T61" s="18" t="str">
        <f>IF(IFERROR(FIND("J",$B61,1),0)=0,"",MAX(T$3:T60)+1)</f>
        <v/>
      </c>
      <c r="U61" s="18" t="str">
        <f>IF(IFERROR(FIND("N",$B61,1),0)=0,"",MAX(U$3:U60)+1)</f>
        <v/>
      </c>
      <c r="V61" s="21">
        <f t="shared" si="0"/>
        <v>0</v>
      </c>
      <c r="W61" s="21"/>
      <c r="X61" s="21" t="e">
        <f>VLOOKUP($A61,Reformat!$A:$K,11,FALSE)</f>
        <v>#N/A</v>
      </c>
    </row>
    <row r="62" spans="1:24" x14ac:dyDescent="0.25">
      <c r="A62" s="18">
        <v>132</v>
      </c>
      <c r="B62" s="21" t="e">
        <f>VLOOKUP(A62,Reformat!A:K,3,FALSE)</f>
        <v>#N/A</v>
      </c>
      <c r="C62" s="29" t="s">
        <v>268</v>
      </c>
      <c r="D62" s="26">
        <v>1770</v>
      </c>
      <c r="E62" s="18" t="str">
        <f>IF(IFERROR($B62,"E")="E","",MAX(E$3:E61)+1)</f>
        <v/>
      </c>
      <c r="F62" s="18" t="str">
        <f>IF(IFERROR($B62,"E")="E","",IF(LEFT($B62,1)=F$3,MAX(F$3:F61)+1,""))</f>
        <v/>
      </c>
      <c r="G62" s="18" t="str">
        <f>IF(IFERROR($B62,"E")="E","",IF(LEFT($B62,2)=G$3,MAX(G$3:G61)+1,IF(LEFT($B62,2)=LEFT(G$3,1)&amp;"S",MAX(G$3:G61)+1,"")))</f>
        <v/>
      </c>
      <c r="H62" s="18" t="str">
        <f>IF(IFERROR($B62,"E")="E","",IF(LEFT($B62,3)=H$3,MAX(H$3:H61)+1,""))</f>
        <v/>
      </c>
      <c r="I62" s="18" t="str">
        <f>IF(IFERROR($B62,"E")="E","",IF(LEFT($B62,1)=I$3,MAX(I$3:I61)+1,""))</f>
        <v/>
      </c>
      <c r="J62" s="18" t="str">
        <f>IF(IFERROR($B62,"E")="E","",IF(LEFT($B62,2)=J$3,MAX(J$3:J61)+1,IF(LEFT($B62,2)=LEFT(J$3,1)&amp;"S",MAX(J$3:J61)+1,"")))</f>
        <v/>
      </c>
      <c r="K62" s="18" t="str">
        <f>IF(IFERROR($B62,"E")="E","",IF(LEFT($B62,3)=K$3,MAX(K$3:K61)+1,""))</f>
        <v/>
      </c>
      <c r="L62" s="18" t="str">
        <f>IF(IFERROR($B62,"E")="E","",IF(LEFT($B62,1)=L$3,MAX(L$3:L61)+1,""))</f>
        <v/>
      </c>
      <c r="M62" s="18" t="str">
        <f>IF(IFERROR($B62,"E")="E","",IF(LEFT($B62,2)=M$3,MAX(M$3:M61)+1,IF(LEFT($B62,2)=LEFT(M$3,1)&amp;"S",MAX(M$3:M61)+1,"")))</f>
        <v/>
      </c>
      <c r="N62" s="18" t="str">
        <f>IF(IFERROR($B62,"E")="E","",IF(LEFT($B62,3)=N$3,MAX(N$3:N61)+1,""))</f>
        <v/>
      </c>
      <c r="O62" s="18" t="str">
        <f>IF(IFERROR(FIND("U",$B62,1),0)=0,"",MAX(O$3:O61)+1)</f>
        <v/>
      </c>
      <c r="P62" s="18" t="str">
        <f>IF(IFERROR(FIND("F",$B62,1),0)=0,"",MAX(P$3:P61)+1)</f>
        <v/>
      </c>
      <c r="Q62" s="18" t="str">
        <f>IF(IFERROR(FIND("M,J",$B62,1),0)=0,"",MAX(Q$3:Q61)+1)</f>
        <v/>
      </c>
      <c r="R62" s="18" t="str">
        <f>IF(IFERROR(FIND("W,J",$B62,1),0)=0,"",MAX(R$3:R61)+1)</f>
        <v/>
      </c>
      <c r="S62" s="18" t="str">
        <f>IF(IFERROR(FIND("X,J",$B62,1),0)=0,"",MAX(S$3:S61)+1)</f>
        <v/>
      </c>
      <c r="T62" s="18" t="str">
        <f>IF(IFERROR(FIND("J",$B62,1),0)=0,"",MAX(T$3:T61)+1)</f>
        <v/>
      </c>
      <c r="U62" s="18" t="str">
        <f>IF(IFERROR(FIND("N",$B62,1),0)=0,"",MAX(U$3:U61)+1)</f>
        <v/>
      </c>
      <c r="V62" s="21">
        <f t="shared" si="0"/>
        <v>0</v>
      </c>
      <c r="W62" s="21"/>
      <c r="X62" s="21" t="e">
        <f>VLOOKUP($A62,Reformat!$A:$K,11,FALSE)</f>
        <v>#N/A</v>
      </c>
    </row>
    <row r="63" spans="1:24" x14ac:dyDescent="0.25">
      <c r="A63" s="18">
        <v>89</v>
      </c>
      <c r="B63" s="21" t="e">
        <f>VLOOKUP(A63,Reformat!A:K,3,FALSE)</f>
        <v>#N/A</v>
      </c>
      <c r="C63" s="29" t="s">
        <v>209</v>
      </c>
      <c r="D63" s="26">
        <v>1760</v>
      </c>
      <c r="E63" s="18" t="str">
        <f>IF(IFERROR($B63,"E")="E","",MAX(E$3:E62)+1)</f>
        <v/>
      </c>
      <c r="F63" s="18" t="str">
        <f>IF(IFERROR($B63,"E")="E","",IF(LEFT($B63,1)=F$3,MAX(F$3:F62)+1,""))</f>
        <v/>
      </c>
      <c r="G63" s="18" t="str">
        <f>IF(IFERROR($B63,"E")="E","",IF(LEFT($B63,2)=G$3,MAX(G$3:G62)+1,IF(LEFT($B63,2)=LEFT(G$3,1)&amp;"S",MAX(G$3:G62)+1,"")))</f>
        <v/>
      </c>
      <c r="H63" s="18" t="str">
        <f>IF(IFERROR($B63,"E")="E","",IF(LEFT($B63,3)=H$3,MAX(H$3:H62)+1,""))</f>
        <v/>
      </c>
      <c r="I63" s="18" t="str">
        <f>IF(IFERROR($B63,"E")="E","",IF(LEFT($B63,1)=I$3,MAX(I$3:I62)+1,""))</f>
        <v/>
      </c>
      <c r="J63" s="18" t="str">
        <f>IF(IFERROR($B63,"E")="E","",IF(LEFT($B63,2)=J$3,MAX(J$3:J62)+1,IF(LEFT($B63,2)=LEFT(J$3,1)&amp;"S",MAX(J$3:J62)+1,"")))</f>
        <v/>
      </c>
      <c r="K63" s="18" t="str">
        <f>IF(IFERROR($B63,"E")="E","",IF(LEFT($B63,3)=K$3,MAX(K$3:K62)+1,""))</f>
        <v/>
      </c>
      <c r="L63" s="18" t="str">
        <f>IF(IFERROR($B63,"E")="E","",IF(LEFT($B63,1)=L$3,MAX(L$3:L62)+1,""))</f>
        <v/>
      </c>
      <c r="M63" s="18" t="str">
        <f>IF(IFERROR($B63,"E")="E","",IF(LEFT($B63,2)=M$3,MAX(M$3:M62)+1,IF(LEFT($B63,2)=LEFT(M$3,1)&amp;"S",MAX(M$3:M62)+1,"")))</f>
        <v/>
      </c>
      <c r="N63" s="18" t="str">
        <f>IF(IFERROR($B63,"E")="E","",IF(LEFT($B63,3)=N$3,MAX(N$3:N62)+1,""))</f>
        <v/>
      </c>
      <c r="O63" s="18" t="str">
        <f>IF(IFERROR(FIND("U",$B63,1),0)=0,"",MAX(O$3:O62)+1)</f>
        <v/>
      </c>
      <c r="P63" s="18" t="str">
        <f>IF(IFERROR(FIND("F",$B63,1),0)=0,"",MAX(P$3:P62)+1)</f>
        <v/>
      </c>
      <c r="Q63" s="18" t="str">
        <f>IF(IFERROR(FIND("M,J",$B63,1),0)=0,"",MAX(Q$3:Q62)+1)</f>
        <v/>
      </c>
      <c r="R63" s="18" t="str">
        <f>IF(IFERROR(FIND("W,J",$B63,1),0)=0,"",MAX(R$3:R62)+1)</f>
        <v/>
      </c>
      <c r="S63" s="18" t="str">
        <f>IF(IFERROR(FIND("X,J",$B63,1),0)=0,"",MAX(S$3:S62)+1)</f>
        <v/>
      </c>
      <c r="T63" s="18" t="str">
        <f>IF(IFERROR(FIND("J",$B63,1),0)=0,"",MAX(T$3:T62)+1)</f>
        <v/>
      </c>
      <c r="U63" s="18" t="str">
        <f>IF(IFERROR(FIND("N",$B63,1),0)=0,"",MAX(U$3:U62)+1)</f>
        <v/>
      </c>
      <c r="V63" s="21">
        <f t="shared" si="0"/>
        <v>0</v>
      </c>
      <c r="W63" s="21"/>
      <c r="X63" s="21" t="e">
        <f>VLOOKUP($A63,Reformat!$A:$K,11,FALSE)</f>
        <v>#N/A</v>
      </c>
    </row>
    <row r="64" spans="1:24" x14ac:dyDescent="0.25">
      <c r="A64" s="18">
        <v>5</v>
      </c>
      <c r="B64" s="21" t="str">
        <f>VLOOKUP(A64,Reformat!A:K,3,FALSE)</f>
        <v>M</v>
      </c>
      <c r="C64" s="29" t="s">
        <v>165</v>
      </c>
      <c r="D64" s="26">
        <v>1730</v>
      </c>
      <c r="E64" s="18">
        <f>IF(IFERROR($B64,"E")="E","",MAX(E$3:E63)+1)</f>
        <v>23</v>
      </c>
      <c r="F64" s="18">
        <f>IF(IFERROR($B64,"E")="E","",IF(LEFT($B64,1)=F$3,MAX(F$3:F63)+1,""))</f>
        <v>2</v>
      </c>
      <c r="G64" s="18" t="str">
        <f>IF(IFERROR($B64,"E")="E","",IF(LEFT($B64,2)=G$3,MAX(G$3:G63)+1,IF(LEFT($B64,2)=LEFT(G$3,1)&amp;"S",MAX(G$3:G63)+1,"")))</f>
        <v/>
      </c>
      <c r="H64" s="18" t="str">
        <f>IF(IFERROR($B64,"E")="E","",IF(LEFT($B64,3)=H$3,MAX(H$3:H63)+1,""))</f>
        <v/>
      </c>
      <c r="I64" s="18" t="str">
        <f>IF(IFERROR($B64,"E")="E","",IF(LEFT($B64,1)=I$3,MAX(I$3:I63)+1,""))</f>
        <v/>
      </c>
      <c r="J64" s="18" t="str">
        <f>IF(IFERROR($B64,"E")="E","",IF(LEFT($B64,2)=J$3,MAX(J$3:J63)+1,IF(LEFT($B64,2)=LEFT(J$3,1)&amp;"S",MAX(J$3:J63)+1,"")))</f>
        <v/>
      </c>
      <c r="K64" s="18" t="str">
        <f>IF(IFERROR($B64,"E")="E","",IF(LEFT($B64,3)=K$3,MAX(K$3:K63)+1,""))</f>
        <v/>
      </c>
      <c r="L64" s="18" t="str">
        <f>IF(IFERROR($B64,"E")="E","",IF(LEFT($B64,1)=L$3,MAX(L$3:L63)+1,""))</f>
        <v/>
      </c>
      <c r="M64" s="18" t="str">
        <f>IF(IFERROR($B64,"E")="E","",IF(LEFT($B64,2)=M$3,MAX(M$3:M63)+1,IF(LEFT($B64,2)=LEFT(M$3,1)&amp;"S",MAX(M$3:M63)+1,"")))</f>
        <v/>
      </c>
      <c r="N64" s="18" t="str">
        <f>IF(IFERROR($B64,"E")="E","",IF(LEFT($B64,3)=N$3,MAX(N$3:N63)+1,""))</f>
        <v/>
      </c>
      <c r="O64" s="18" t="str">
        <f>IF(IFERROR(FIND("U",$B64,1),0)=0,"",MAX(O$3:O63)+1)</f>
        <v/>
      </c>
      <c r="P64" s="18" t="str">
        <f>IF(IFERROR(FIND("F",$B64,1),0)=0,"",MAX(P$3:P63)+1)</f>
        <v/>
      </c>
      <c r="Q64" s="18" t="str">
        <f>IF(IFERROR(FIND("M,J",$B64,1),0)=0,"",MAX(Q$3:Q63)+1)</f>
        <v/>
      </c>
      <c r="R64" s="18" t="str">
        <f>IF(IFERROR(FIND("W,J",$B64,1),0)=0,"",MAX(R$3:R63)+1)</f>
        <v/>
      </c>
      <c r="S64" s="18" t="str">
        <f>IF(IFERROR(FIND("X,J",$B64,1),0)=0,"",MAX(S$3:S63)+1)</f>
        <v/>
      </c>
      <c r="T64" s="18" t="str">
        <f>IF(IFERROR(FIND("J",$B64,1),0)=0,"",MAX(T$3:T63)+1)</f>
        <v/>
      </c>
      <c r="U64" s="18" t="str">
        <f>IF(IFERROR(FIND("N",$B64,1),0)=0,"",MAX(U$3:U63)+1)</f>
        <v/>
      </c>
      <c r="V64" s="21">
        <f t="shared" si="0"/>
        <v>2</v>
      </c>
      <c r="W64" s="21"/>
      <c r="X64" s="21" t="str">
        <f>VLOOKUP($A64,Reformat!$A:$K,11,FALSE)</f>
        <v>Noel Lim, Scott Fletcher, Kyle Sawyer</v>
      </c>
    </row>
    <row r="65" spans="1:24" x14ac:dyDescent="0.25">
      <c r="A65" s="18">
        <v>90</v>
      </c>
      <c r="B65" s="21" t="e">
        <f>VLOOKUP(A65,Reformat!A:K,3,FALSE)</f>
        <v>#N/A</v>
      </c>
      <c r="C65" s="29" t="s">
        <v>194</v>
      </c>
      <c r="D65" s="26">
        <v>1710</v>
      </c>
      <c r="E65" s="18" t="str">
        <f>IF(IFERROR($B65,"E")="E","",MAX(E$3:E64)+1)</f>
        <v/>
      </c>
      <c r="F65" s="18" t="str">
        <f>IF(IFERROR($B65,"E")="E","",IF(LEFT($B65,1)=F$3,MAX(F$3:F64)+1,""))</f>
        <v/>
      </c>
      <c r="G65" s="18" t="str">
        <f>IF(IFERROR($B65,"E")="E","",IF(LEFT($B65,2)=G$3,MAX(G$3:G64)+1,IF(LEFT($B65,2)=LEFT(G$3,1)&amp;"S",MAX(G$3:G64)+1,"")))</f>
        <v/>
      </c>
      <c r="H65" s="18" t="str">
        <f>IF(IFERROR($B65,"E")="E","",IF(LEFT($B65,3)=H$3,MAX(H$3:H64)+1,""))</f>
        <v/>
      </c>
      <c r="I65" s="18" t="str">
        <f>IF(IFERROR($B65,"E")="E","",IF(LEFT($B65,1)=I$3,MAX(I$3:I64)+1,""))</f>
        <v/>
      </c>
      <c r="J65" s="18" t="str">
        <f>IF(IFERROR($B65,"E")="E","",IF(LEFT($B65,2)=J$3,MAX(J$3:J64)+1,IF(LEFT($B65,2)=LEFT(J$3,1)&amp;"S",MAX(J$3:J64)+1,"")))</f>
        <v/>
      </c>
      <c r="K65" s="18" t="str">
        <f>IF(IFERROR($B65,"E")="E","",IF(LEFT($B65,3)=K$3,MAX(K$3:K64)+1,""))</f>
        <v/>
      </c>
      <c r="L65" s="18" t="str">
        <f>IF(IFERROR($B65,"E")="E","",IF(LEFT($B65,1)=L$3,MAX(L$3:L64)+1,""))</f>
        <v/>
      </c>
      <c r="M65" s="18" t="str">
        <f>IF(IFERROR($B65,"E")="E","",IF(LEFT($B65,2)=M$3,MAX(M$3:M64)+1,IF(LEFT($B65,2)=LEFT(M$3,1)&amp;"S",MAX(M$3:M64)+1,"")))</f>
        <v/>
      </c>
      <c r="N65" s="18" t="str">
        <f>IF(IFERROR($B65,"E")="E","",IF(LEFT($B65,3)=N$3,MAX(N$3:N64)+1,""))</f>
        <v/>
      </c>
      <c r="O65" s="18" t="str">
        <f>IF(IFERROR(FIND("U",$B65,1),0)=0,"",MAX(O$3:O64)+1)</f>
        <v/>
      </c>
      <c r="P65" s="18" t="str">
        <f>IF(IFERROR(FIND("F",$B65,1),0)=0,"",MAX(P$3:P64)+1)</f>
        <v/>
      </c>
      <c r="Q65" s="18" t="str">
        <f>IF(IFERROR(FIND("M,J",$B65,1),0)=0,"",MAX(Q$3:Q64)+1)</f>
        <v/>
      </c>
      <c r="R65" s="18" t="str">
        <f>IF(IFERROR(FIND("W,J",$B65,1),0)=0,"",MAX(R$3:R64)+1)</f>
        <v/>
      </c>
      <c r="S65" s="18" t="str">
        <f>IF(IFERROR(FIND("X,J",$B65,1),0)=0,"",MAX(S$3:S64)+1)</f>
        <v/>
      </c>
      <c r="T65" s="18" t="str">
        <f>IF(IFERROR(FIND("J",$B65,1),0)=0,"",MAX(T$3:T64)+1)</f>
        <v/>
      </c>
      <c r="U65" s="18" t="str">
        <f>IF(IFERROR(FIND("N",$B65,1),0)=0,"",MAX(U$3:U64)+1)</f>
        <v/>
      </c>
      <c r="V65" s="21">
        <f t="shared" si="0"/>
        <v>0</v>
      </c>
      <c r="W65" s="21"/>
      <c r="X65" s="21" t="e">
        <f>VLOOKUP($A65,Reformat!$A:$K,11,FALSE)</f>
        <v>#N/A</v>
      </c>
    </row>
    <row r="66" spans="1:24" x14ac:dyDescent="0.25">
      <c r="A66" s="18">
        <v>47</v>
      </c>
      <c r="B66" s="21" t="str">
        <f>VLOOKUP(A66,Reformat!A:K,3,FALSE)</f>
        <v>X</v>
      </c>
      <c r="C66" s="29" t="s">
        <v>200</v>
      </c>
      <c r="D66" s="26">
        <v>1710</v>
      </c>
      <c r="E66" s="18">
        <f>IF(IFERROR($B66,"E")="E","",MAX(E$3:E65)+1)</f>
        <v>24</v>
      </c>
      <c r="F66" s="18" t="str">
        <f>IF(IFERROR($B66,"E")="E","",IF(LEFT($B66,1)=F$3,MAX(F$3:F65)+1,""))</f>
        <v/>
      </c>
      <c r="G66" s="18" t="str">
        <f>IF(IFERROR($B66,"E")="E","",IF(LEFT($B66,2)=G$3,MAX(G$3:G65)+1,IF(LEFT($B66,2)=LEFT(G$3,1)&amp;"S",MAX(G$3:G65)+1,"")))</f>
        <v/>
      </c>
      <c r="H66" s="18" t="str">
        <f>IF(IFERROR($B66,"E")="E","",IF(LEFT($B66,3)=H$3,MAX(H$3:H65)+1,""))</f>
        <v/>
      </c>
      <c r="I66" s="18" t="str">
        <f>IF(IFERROR($B66,"E")="E","",IF(LEFT($B66,1)=I$3,MAX(I$3:I65)+1,""))</f>
        <v/>
      </c>
      <c r="J66" s="18" t="str">
        <f>IF(IFERROR($B66,"E")="E","",IF(LEFT($B66,2)=J$3,MAX(J$3:J65)+1,IF(LEFT($B66,2)=LEFT(J$3,1)&amp;"S",MAX(J$3:J65)+1,"")))</f>
        <v/>
      </c>
      <c r="K66" s="18" t="str">
        <f>IF(IFERROR($B66,"E")="E","",IF(LEFT($B66,3)=K$3,MAX(K$3:K65)+1,""))</f>
        <v/>
      </c>
      <c r="L66" s="18">
        <f>IF(IFERROR($B66,"E")="E","",IF(LEFT($B66,1)=L$3,MAX(L$3:L65)+1,""))</f>
        <v>13</v>
      </c>
      <c r="M66" s="18" t="str">
        <f>IF(IFERROR($B66,"E")="E","",IF(LEFT($B66,2)=M$3,MAX(M$3:M65)+1,IF(LEFT($B66,2)=LEFT(M$3,1)&amp;"S",MAX(M$3:M65)+1,"")))</f>
        <v/>
      </c>
      <c r="N66" s="18" t="str">
        <f>IF(IFERROR($B66,"E")="E","",IF(LEFT($B66,3)=N$3,MAX(N$3:N65)+1,""))</f>
        <v/>
      </c>
      <c r="O66" s="18" t="str">
        <f>IF(IFERROR(FIND("U",$B66,1),0)=0,"",MAX(O$3:O65)+1)</f>
        <v/>
      </c>
      <c r="P66" s="18" t="str">
        <f>IF(IFERROR(FIND("F",$B66,1),0)=0,"",MAX(P$3:P65)+1)</f>
        <v/>
      </c>
      <c r="Q66" s="18" t="str">
        <f>IF(IFERROR(FIND("M,J",$B66,1),0)=0,"",MAX(Q$3:Q65)+1)</f>
        <v/>
      </c>
      <c r="R66" s="18" t="str">
        <f>IF(IFERROR(FIND("W,J",$B66,1),0)=0,"",MAX(R$3:R65)+1)</f>
        <v/>
      </c>
      <c r="S66" s="18" t="str">
        <f>IF(IFERROR(FIND("X,J",$B66,1),0)=0,"",MAX(S$3:S65)+1)</f>
        <v/>
      </c>
      <c r="T66" s="18" t="str">
        <f>IF(IFERROR(FIND("J",$B66,1),0)=0,"",MAX(T$3:T65)+1)</f>
        <v/>
      </c>
      <c r="U66" s="18" t="str">
        <f>IF(IFERROR(FIND("N",$B66,1),0)=0,"",MAX(U$3:U65)+1)</f>
        <v/>
      </c>
      <c r="V66" s="21">
        <f t="shared" si="0"/>
        <v>13</v>
      </c>
      <c r="W66" s="21"/>
      <c r="X66" s="21" t="str">
        <f>VLOOKUP($A66,Reformat!$A:$K,11,FALSE)</f>
        <v>Edward Kus, Alice McAvoy</v>
      </c>
    </row>
    <row r="67" spans="1:24" x14ac:dyDescent="0.25">
      <c r="A67" s="18">
        <v>92</v>
      </c>
      <c r="B67" s="21" t="e">
        <f>VLOOKUP(A67,Reformat!A:K,3,FALSE)</f>
        <v>#N/A</v>
      </c>
      <c r="C67" s="29" t="s">
        <v>202</v>
      </c>
      <c r="D67" s="26">
        <v>1710</v>
      </c>
      <c r="E67" s="18" t="str">
        <f>IF(IFERROR($B67,"E")="E","",MAX(E$3:E66)+1)</f>
        <v/>
      </c>
      <c r="F67" s="18" t="str">
        <f>IF(IFERROR($B67,"E")="E","",IF(LEFT($B67,1)=F$3,MAX(F$3:F66)+1,""))</f>
        <v/>
      </c>
      <c r="G67" s="18" t="str">
        <f>IF(IFERROR($B67,"E")="E","",IF(LEFT($B67,2)=G$3,MAX(G$3:G66)+1,IF(LEFT($B67,2)=LEFT(G$3,1)&amp;"S",MAX(G$3:G66)+1,"")))</f>
        <v/>
      </c>
      <c r="H67" s="18" t="str">
        <f>IF(IFERROR($B67,"E")="E","",IF(LEFT($B67,3)=H$3,MAX(H$3:H66)+1,""))</f>
        <v/>
      </c>
      <c r="I67" s="18" t="str">
        <f>IF(IFERROR($B67,"E")="E","",IF(LEFT($B67,1)=I$3,MAX(I$3:I66)+1,""))</f>
        <v/>
      </c>
      <c r="J67" s="18" t="str">
        <f>IF(IFERROR($B67,"E")="E","",IF(LEFT($B67,2)=J$3,MAX(J$3:J66)+1,IF(LEFT($B67,2)=LEFT(J$3,1)&amp;"S",MAX(J$3:J66)+1,"")))</f>
        <v/>
      </c>
      <c r="K67" s="18" t="str">
        <f>IF(IFERROR($B67,"E")="E","",IF(LEFT($B67,3)=K$3,MAX(K$3:K66)+1,""))</f>
        <v/>
      </c>
      <c r="L67" s="18" t="str">
        <f>IF(IFERROR($B67,"E")="E","",IF(LEFT($B67,1)=L$3,MAX(L$3:L66)+1,""))</f>
        <v/>
      </c>
      <c r="M67" s="18" t="str">
        <f>IF(IFERROR($B67,"E")="E","",IF(LEFT($B67,2)=M$3,MAX(M$3:M66)+1,IF(LEFT($B67,2)=LEFT(M$3,1)&amp;"S",MAX(M$3:M66)+1,"")))</f>
        <v/>
      </c>
      <c r="N67" s="18" t="str">
        <f>IF(IFERROR($B67,"E")="E","",IF(LEFT($B67,3)=N$3,MAX(N$3:N66)+1,""))</f>
        <v/>
      </c>
      <c r="O67" s="18" t="str">
        <f>IF(IFERROR(FIND("U",$B67,1),0)=0,"",MAX(O$3:O66)+1)</f>
        <v/>
      </c>
      <c r="P67" s="18" t="str">
        <f>IF(IFERROR(FIND("F",$B67,1),0)=0,"",MAX(P$3:P66)+1)</f>
        <v/>
      </c>
      <c r="Q67" s="18" t="str">
        <f>IF(IFERROR(FIND("M,J",$B67,1),0)=0,"",MAX(Q$3:Q66)+1)</f>
        <v/>
      </c>
      <c r="R67" s="18" t="str">
        <f>IF(IFERROR(FIND("W,J",$B67,1),0)=0,"",MAX(R$3:R66)+1)</f>
        <v/>
      </c>
      <c r="S67" s="18" t="str">
        <f>IF(IFERROR(FIND("X,J",$B67,1),0)=0,"",MAX(S$3:S66)+1)</f>
        <v/>
      </c>
      <c r="T67" s="18" t="str">
        <f>IF(IFERROR(FIND("J",$B67,1),0)=0,"",MAX(T$3:T66)+1)</f>
        <v/>
      </c>
      <c r="U67" s="18" t="str">
        <f>IF(IFERROR(FIND("N",$B67,1),0)=0,"",MAX(U$3:U66)+1)</f>
        <v/>
      </c>
      <c r="V67" s="21">
        <f t="shared" si="0"/>
        <v>0</v>
      </c>
      <c r="W67" s="21"/>
      <c r="X67" s="21" t="e">
        <f>VLOOKUP($A67,Reformat!$A:$K,11,FALSE)</f>
        <v>#N/A</v>
      </c>
    </row>
    <row r="68" spans="1:24" x14ac:dyDescent="0.25">
      <c r="A68" s="18">
        <v>57</v>
      </c>
      <c r="B68" s="21" t="str">
        <f>VLOOKUP(A68,Reformat!A:K,3,FALSE)</f>
        <v>X,F</v>
      </c>
      <c r="C68" s="29" t="s">
        <v>213</v>
      </c>
      <c r="D68" s="26">
        <v>1700</v>
      </c>
      <c r="E68" s="18">
        <f>IF(IFERROR($B68,"E")="E","",MAX(E$3:E67)+1)</f>
        <v>25</v>
      </c>
      <c r="F68" s="18" t="str">
        <f>IF(IFERROR($B68,"E")="E","",IF(LEFT($B68,1)=F$3,MAX(F$3:F67)+1,""))</f>
        <v/>
      </c>
      <c r="G68" s="18" t="str">
        <f>IF(IFERROR($B68,"E")="E","",IF(LEFT($B68,2)=G$3,MAX(G$3:G67)+1,IF(LEFT($B68,2)=LEFT(G$3,1)&amp;"S",MAX(G$3:G67)+1,"")))</f>
        <v/>
      </c>
      <c r="H68" s="18" t="str">
        <f>IF(IFERROR($B68,"E")="E","",IF(LEFT($B68,3)=H$3,MAX(H$3:H67)+1,""))</f>
        <v/>
      </c>
      <c r="I68" s="18" t="str">
        <f>IF(IFERROR($B68,"E")="E","",IF(LEFT($B68,1)=I$3,MAX(I$3:I67)+1,""))</f>
        <v/>
      </c>
      <c r="J68" s="18" t="str">
        <f>IF(IFERROR($B68,"E")="E","",IF(LEFT($B68,2)=J$3,MAX(J$3:J67)+1,IF(LEFT($B68,2)=LEFT(J$3,1)&amp;"S",MAX(J$3:J67)+1,"")))</f>
        <v/>
      </c>
      <c r="K68" s="18" t="str">
        <f>IF(IFERROR($B68,"E")="E","",IF(LEFT($B68,3)=K$3,MAX(K$3:K67)+1,""))</f>
        <v/>
      </c>
      <c r="L68" s="18">
        <f>IF(IFERROR($B68,"E")="E","",IF(LEFT($B68,1)=L$3,MAX(L$3:L67)+1,""))</f>
        <v>14</v>
      </c>
      <c r="M68" s="18" t="str">
        <f>IF(IFERROR($B68,"E")="E","",IF(LEFT($B68,2)=M$3,MAX(M$3:M67)+1,IF(LEFT($B68,2)=LEFT(M$3,1)&amp;"S",MAX(M$3:M67)+1,"")))</f>
        <v/>
      </c>
      <c r="N68" s="18" t="str">
        <f>IF(IFERROR($B68,"E")="E","",IF(LEFT($B68,3)=N$3,MAX(N$3:N67)+1,""))</f>
        <v/>
      </c>
      <c r="O68" s="18" t="str">
        <f>IF(IFERROR(FIND("U",$B68,1),0)=0,"",MAX(O$3:O67)+1)</f>
        <v/>
      </c>
      <c r="P68" s="18">
        <f>IF(IFERROR(FIND("F",$B68,1),0)=0,"",MAX(P$3:P67)+1)</f>
        <v>5</v>
      </c>
      <c r="Q68" s="18" t="str">
        <f>IF(IFERROR(FIND("M,J",$B68,1),0)=0,"",MAX(Q$3:Q67)+1)</f>
        <v/>
      </c>
      <c r="R68" s="18" t="str">
        <f>IF(IFERROR(FIND("W,J",$B68,1),0)=0,"",MAX(R$3:R67)+1)</f>
        <v/>
      </c>
      <c r="S68" s="18" t="str">
        <f>IF(IFERROR(FIND("X,J",$B68,1),0)=0,"",MAX(S$3:S67)+1)</f>
        <v/>
      </c>
      <c r="T68" s="18" t="str">
        <f>IF(IFERROR(FIND("J",$B68,1),0)=0,"",MAX(T$3:T67)+1)</f>
        <v/>
      </c>
      <c r="U68" s="18" t="str">
        <f>IF(IFERROR(FIND("N",$B68,1),0)=0,"",MAX(U$3:U67)+1)</f>
        <v/>
      </c>
      <c r="V68" s="21">
        <f t="shared" si="0"/>
        <v>5</v>
      </c>
      <c r="W68" s="21"/>
      <c r="X68" s="21" t="str">
        <f>VLOOKUP($A68,Reformat!$A:$K,11,FALSE)</f>
        <v>Peter Iser, John Iser, Aurelia Iser</v>
      </c>
    </row>
    <row r="69" spans="1:24" x14ac:dyDescent="0.25">
      <c r="A69" s="18">
        <v>172</v>
      </c>
      <c r="B69" s="21" t="e">
        <f>VLOOKUP(A69,Reformat!A:K,3,FALSE)</f>
        <v>#N/A</v>
      </c>
      <c r="C69" s="29" t="s">
        <v>260</v>
      </c>
      <c r="D69" s="26">
        <v>1700</v>
      </c>
      <c r="E69" s="18" t="str">
        <f>IF(IFERROR($B69,"E")="E","",MAX(E$3:E68)+1)</f>
        <v/>
      </c>
      <c r="F69" s="18" t="str">
        <f>IF(IFERROR($B69,"E")="E","",IF(LEFT($B69,1)=F$3,MAX(F$3:F68)+1,""))</f>
        <v/>
      </c>
      <c r="G69" s="18" t="str">
        <f>IF(IFERROR($B69,"E")="E","",IF(LEFT($B69,2)=G$3,MAX(G$3:G68)+1,IF(LEFT($B69,2)=LEFT(G$3,1)&amp;"S",MAX(G$3:G68)+1,"")))</f>
        <v/>
      </c>
      <c r="H69" s="18" t="str">
        <f>IF(IFERROR($B69,"E")="E","",IF(LEFT($B69,3)=H$3,MAX(H$3:H68)+1,""))</f>
        <v/>
      </c>
      <c r="I69" s="18" t="str">
        <f>IF(IFERROR($B69,"E")="E","",IF(LEFT($B69,1)=I$3,MAX(I$3:I68)+1,""))</f>
        <v/>
      </c>
      <c r="J69" s="18" t="str">
        <f>IF(IFERROR($B69,"E")="E","",IF(LEFT($B69,2)=J$3,MAX(J$3:J68)+1,IF(LEFT($B69,2)=LEFT(J$3,1)&amp;"S",MAX(J$3:J68)+1,"")))</f>
        <v/>
      </c>
      <c r="K69" s="18" t="str">
        <f>IF(IFERROR($B69,"E")="E","",IF(LEFT($B69,3)=K$3,MAX(K$3:K68)+1,""))</f>
        <v/>
      </c>
      <c r="L69" s="18" t="str">
        <f>IF(IFERROR($B69,"E")="E","",IF(LEFT($B69,1)=L$3,MAX(L$3:L68)+1,""))</f>
        <v/>
      </c>
      <c r="M69" s="18" t="str">
        <f>IF(IFERROR($B69,"E")="E","",IF(LEFT($B69,2)=M$3,MAX(M$3:M68)+1,IF(LEFT($B69,2)=LEFT(M$3,1)&amp;"S",MAX(M$3:M68)+1,"")))</f>
        <v/>
      </c>
      <c r="N69" s="18" t="str">
        <f>IF(IFERROR($B69,"E")="E","",IF(LEFT($B69,3)=N$3,MAX(N$3:N68)+1,""))</f>
        <v/>
      </c>
      <c r="O69" s="18" t="str">
        <f>IF(IFERROR(FIND("U",$B69,1),0)=0,"",MAX(O$3:O68)+1)</f>
        <v/>
      </c>
      <c r="P69" s="18" t="str">
        <f>IF(IFERROR(FIND("F",$B69,1),0)=0,"",MAX(P$3:P68)+1)</f>
        <v/>
      </c>
      <c r="Q69" s="18" t="str">
        <f>IF(IFERROR(FIND("M,J",$B69,1),0)=0,"",MAX(Q$3:Q68)+1)</f>
        <v/>
      </c>
      <c r="R69" s="18" t="str">
        <f>IF(IFERROR(FIND("W,J",$B69,1),0)=0,"",MAX(R$3:R68)+1)</f>
        <v/>
      </c>
      <c r="S69" s="18" t="str">
        <f>IF(IFERROR(FIND("X,J",$B69,1),0)=0,"",MAX(S$3:S68)+1)</f>
        <v/>
      </c>
      <c r="T69" s="18" t="str">
        <f>IF(IFERROR(FIND("J",$B69,1),0)=0,"",MAX(T$3:T68)+1)</f>
        <v/>
      </c>
      <c r="U69" s="18" t="str">
        <f>IF(IFERROR(FIND("N",$B69,1),0)=0,"",MAX(U$3:U68)+1)</f>
        <v/>
      </c>
      <c r="V69" s="21">
        <f t="shared" ref="V69:V132" si="1">MIN(F69:U69)</f>
        <v>0</v>
      </c>
      <c r="W69" s="21"/>
      <c r="X69" s="21" t="e">
        <f>VLOOKUP($A69,Reformat!$A:$K,11,FALSE)</f>
        <v>#N/A</v>
      </c>
    </row>
    <row r="70" spans="1:24" x14ac:dyDescent="0.25">
      <c r="A70" s="18">
        <v>140</v>
      </c>
      <c r="B70" s="21" t="e">
        <f>VLOOKUP(A70,Reformat!A:K,3,FALSE)</f>
        <v>#N/A</v>
      </c>
      <c r="C70" s="29" t="s">
        <v>197</v>
      </c>
      <c r="D70" s="26">
        <v>1670</v>
      </c>
      <c r="E70" s="18" t="str">
        <f>IF(IFERROR($B70,"E")="E","",MAX(E$3:E69)+1)</f>
        <v/>
      </c>
      <c r="F70" s="18" t="str">
        <f>IF(IFERROR($B70,"E")="E","",IF(LEFT($B70,1)=F$3,MAX(F$3:F69)+1,""))</f>
        <v/>
      </c>
      <c r="G70" s="18" t="str">
        <f>IF(IFERROR($B70,"E")="E","",IF(LEFT($B70,2)=G$3,MAX(G$3:G69)+1,IF(LEFT($B70,2)=LEFT(G$3,1)&amp;"S",MAX(G$3:G69)+1,"")))</f>
        <v/>
      </c>
      <c r="H70" s="18" t="str">
        <f>IF(IFERROR($B70,"E")="E","",IF(LEFT($B70,3)=H$3,MAX(H$3:H69)+1,""))</f>
        <v/>
      </c>
      <c r="I70" s="18" t="str">
        <f>IF(IFERROR($B70,"E")="E","",IF(LEFT($B70,1)=I$3,MAX(I$3:I69)+1,""))</f>
        <v/>
      </c>
      <c r="J70" s="18" t="str">
        <f>IF(IFERROR($B70,"E")="E","",IF(LEFT($B70,2)=J$3,MAX(J$3:J69)+1,IF(LEFT($B70,2)=LEFT(J$3,1)&amp;"S",MAX(J$3:J69)+1,"")))</f>
        <v/>
      </c>
      <c r="K70" s="18" t="str">
        <f>IF(IFERROR($B70,"E")="E","",IF(LEFT($B70,3)=K$3,MAX(K$3:K69)+1,""))</f>
        <v/>
      </c>
      <c r="L70" s="18" t="str">
        <f>IF(IFERROR($B70,"E")="E","",IF(LEFT($B70,1)=L$3,MAX(L$3:L69)+1,""))</f>
        <v/>
      </c>
      <c r="M70" s="18" t="str">
        <f>IF(IFERROR($B70,"E")="E","",IF(LEFT($B70,2)=M$3,MAX(M$3:M69)+1,IF(LEFT($B70,2)=LEFT(M$3,1)&amp;"S",MAX(M$3:M69)+1,"")))</f>
        <v/>
      </c>
      <c r="N70" s="18" t="str">
        <f>IF(IFERROR($B70,"E")="E","",IF(LEFT($B70,3)=N$3,MAX(N$3:N69)+1,""))</f>
        <v/>
      </c>
      <c r="O70" s="18" t="str">
        <f>IF(IFERROR(FIND("U",$B70,1),0)=0,"",MAX(O$3:O69)+1)</f>
        <v/>
      </c>
      <c r="P70" s="18" t="str">
        <f>IF(IFERROR(FIND("F",$B70,1),0)=0,"",MAX(P$3:P69)+1)</f>
        <v/>
      </c>
      <c r="Q70" s="18" t="str">
        <f>IF(IFERROR(FIND("M,J",$B70,1),0)=0,"",MAX(Q$3:Q69)+1)</f>
        <v/>
      </c>
      <c r="R70" s="18" t="str">
        <f>IF(IFERROR(FIND("W,J",$B70,1),0)=0,"",MAX(R$3:R69)+1)</f>
        <v/>
      </c>
      <c r="S70" s="18" t="str">
        <f>IF(IFERROR(FIND("X,J",$B70,1),0)=0,"",MAX(S$3:S69)+1)</f>
        <v/>
      </c>
      <c r="T70" s="18" t="str">
        <f>IF(IFERROR(FIND("J",$B70,1),0)=0,"",MAX(T$3:T69)+1)</f>
        <v/>
      </c>
      <c r="U70" s="18" t="str">
        <f>IF(IFERROR(FIND("N",$B70,1),0)=0,"",MAX(U$3:U69)+1)</f>
        <v/>
      </c>
      <c r="V70" s="21">
        <f t="shared" si="1"/>
        <v>0</v>
      </c>
      <c r="W70" s="21"/>
      <c r="X70" s="21" t="e">
        <f>VLOOKUP($A70,Reformat!$A:$K,11,FALSE)</f>
        <v>#N/A</v>
      </c>
    </row>
    <row r="71" spans="1:24" x14ac:dyDescent="0.25">
      <c r="A71" s="18">
        <v>11</v>
      </c>
      <c r="B71" s="21" t="str">
        <f>VLOOKUP(A71,Reformat!A:K,3,FALSE)</f>
        <v>W,N</v>
      </c>
      <c r="C71" s="29" t="s">
        <v>210</v>
      </c>
      <c r="D71" s="26">
        <v>1670</v>
      </c>
      <c r="E71" s="18">
        <f>IF(IFERROR($B71,"E")="E","",MAX(E$3:E70)+1)</f>
        <v>26</v>
      </c>
      <c r="F71" s="18" t="str">
        <f>IF(IFERROR($B71,"E")="E","",IF(LEFT($B71,1)=F$3,MAX(F$3:F70)+1,""))</f>
        <v/>
      </c>
      <c r="G71" s="18" t="str">
        <f>IF(IFERROR($B71,"E")="E","",IF(LEFT($B71,2)=G$3,MAX(G$3:G70)+1,IF(LEFT($B71,2)=LEFT(G$3,1)&amp;"S",MAX(G$3:G70)+1,"")))</f>
        <v/>
      </c>
      <c r="H71" s="18" t="str">
        <f>IF(IFERROR($B71,"E")="E","",IF(LEFT($B71,3)=H$3,MAX(H$3:H70)+1,""))</f>
        <v/>
      </c>
      <c r="I71" s="18">
        <f>IF(IFERROR($B71,"E")="E","",IF(LEFT($B71,1)=I$3,MAX(I$3:I70)+1,""))</f>
        <v>10</v>
      </c>
      <c r="J71" s="18" t="str">
        <f>IF(IFERROR($B71,"E")="E","",IF(LEFT($B71,2)=J$3,MAX(J$3:J70)+1,IF(LEFT($B71,2)=LEFT(J$3,1)&amp;"S",MAX(J$3:J70)+1,"")))</f>
        <v/>
      </c>
      <c r="K71" s="18" t="str">
        <f>IF(IFERROR($B71,"E")="E","",IF(LEFT($B71,3)=K$3,MAX(K$3:K70)+1,""))</f>
        <v/>
      </c>
      <c r="L71" s="18" t="str">
        <f>IF(IFERROR($B71,"E")="E","",IF(LEFT($B71,1)=L$3,MAX(L$3:L70)+1,""))</f>
        <v/>
      </c>
      <c r="M71" s="18" t="str">
        <f>IF(IFERROR($B71,"E")="E","",IF(LEFT($B71,2)=M$3,MAX(M$3:M70)+1,IF(LEFT($B71,2)=LEFT(M$3,1)&amp;"S",MAX(M$3:M70)+1,"")))</f>
        <v/>
      </c>
      <c r="N71" s="18" t="str">
        <f>IF(IFERROR($B71,"E")="E","",IF(LEFT($B71,3)=N$3,MAX(N$3:N70)+1,""))</f>
        <v/>
      </c>
      <c r="O71" s="18" t="str">
        <f>IF(IFERROR(FIND("U",$B71,1),0)=0,"",MAX(O$3:O70)+1)</f>
        <v/>
      </c>
      <c r="P71" s="18" t="str">
        <f>IF(IFERROR(FIND("F",$B71,1),0)=0,"",MAX(P$3:P70)+1)</f>
        <v/>
      </c>
      <c r="Q71" s="18" t="str">
        <f>IF(IFERROR(FIND("M,J",$B71,1),0)=0,"",MAX(Q$3:Q70)+1)</f>
        <v/>
      </c>
      <c r="R71" s="18" t="str">
        <f>IF(IFERROR(FIND("W,J",$B71,1),0)=0,"",MAX(R$3:R70)+1)</f>
        <v/>
      </c>
      <c r="S71" s="18" t="str">
        <f>IF(IFERROR(FIND("X,J",$B71,1),0)=0,"",MAX(S$3:S70)+1)</f>
        <v/>
      </c>
      <c r="T71" s="18" t="str">
        <f>IF(IFERROR(FIND("J",$B71,1),0)=0,"",MAX(T$3:T70)+1)</f>
        <v/>
      </c>
      <c r="U71" s="18">
        <f>IF(IFERROR(FIND("N",$B71,1),0)=0,"",MAX(U$3:U70)+1)</f>
        <v>4</v>
      </c>
      <c r="V71" s="21">
        <f t="shared" si="1"/>
        <v>4</v>
      </c>
      <c r="W71" s="21"/>
      <c r="X71" s="21" t="str">
        <f>VLOOKUP($A71,Reformat!$A:$K,11,FALSE)</f>
        <v>Rowan Brookes, Amanda Meggison, Jess Christiansen</v>
      </c>
    </row>
    <row r="72" spans="1:24" x14ac:dyDescent="0.25">
      <c r="A72" s="18">
        <v>39</v>
      </c>
      <c r="B72" s="21" t="str">
        <f>VLOOKUP(A72,Reformat!A:K,3,FALSE)</f>
        <v>XV</v>
      </c>
      <c r="C72" s="29" t="s">
        <v>283</v>
      </c>
      <c r="D72" s="26">
        <v>1650</v>
      </c>
      <c r="E72" s="18">
        <f>IF(IFERROR($B72,"E")="E","",MAX(E$3:E71)+1)</f>
        <v>27</v>
      </c>
      <c r="F72" s="18" t="str">
        <f>IF(IFERROR($B72,"E")="E","",IF(LEFT($B72,1)=F$3,MAX(F$3:F71)+1,""))</f>
        <v/>
      </c>
      <c r="G72" s="18" t="str">
        <f>IF(IFERROR($B72,"E")="E","",IF(LEFT($B72,2)=G$3,MAX(G$3:G71)+1,IF(LEFT($B72,2)=LEFT(G$3,1)&amp;"S",MAX(G$3:G71)+1,"")))</f>
        <v/>
      </c>
      <c r="H72" s="18" t="str">
        <f>IF(IFERROR($B72,"E")="E","",IF(LEFT($B72,3)=H$3,MAX(H$3:H71)+1,""))</f>
        <v/>
      </c>
      <c r="I72" s="18" t="str">
        <f>IF(IFERROR($B72,"E")="E","",IF(LEFT($B72,1)=I$3,MAX(I$3:I71)+1,""))</f>
        <v/>
      </c>
      <c r="J72" s="18" t="str">
        <f>IF(IFERROR($B72,"E")="E","",IF(LEFT($B72,2)=J$3,MAX(J$3:J71)+1,IF(LEFT($B72,2)=LEFT(J$3,1)&amp;"S",MAX(J$3:J71)+1,"")))</f>
        <v/>
      </c>
      <c r="K72" s="18" t="str">
        <f>IF(IFERROR($B72,"E")="E","",IF(LEFT($B72,3)=K$3,MAX(K$3:K71)+1,""))</f>
        <v/>
      </c>
      <c r="L72" s="18">
        <f>IF(IFERROR($B72,"E")="E","",IF(LEFT($B72,1)=L$3,MAX(L$3:L71)+1,""))</f>
        <v>15</v>
      </c>
      <c r="M72" s="18">
        <f>IF(IFERROR($B72,"E")="E","",IF(LEFT($B72,2)=M$3,MAX(M$3:M71)+1,IF(LEFT($B72,2)=LEFT(M$3,1)&amp;"S",MAX(M$3:M71)+1,"")))</f>
        <v>5</v>
      </c>
      <c r="N72" s="18" t="str">
        <f>IF(IFERROR($B72,"E")="E","",IF(LEFT($B72,3)=N$3,MAX(N$3:N71)+1,""))</f>
        <v/>
      </c>
      <c r="O72" s="18" t="str">
        <f>IF(IFERROR(FIND("U",$B72,1),0)=0,"",MAX(O$3:O71)+1)</f>
        <v/>
      </c>
      <c r="P72" s="18" t="str">
        <f>IF(IFERROR(FIND("F",$B72,1),0)=0,"",MAX(P$3:P71)+1)</f>
        <v/>
      </c>
      <c r="Q72" s="18" t="str">
        <f>IF(IFERROR(FIND("M,J",$B72,1),0)=0,"",MAX(Q$3:Q71)+1)</f>
        <v/>
      </c>
      <c r="R72" s="18" t="str">
        <f>IF(IFERROR(FIND("W,J",$B72,1),0)=0,"",MAX(R$3:R71)+1)</f>
        <v/>
      </c>
      <c r="S72" s="18" t="str">
        <f>IF(IFERROR(FIND("X,J",$B72,1),0)=0,"",MAX(S$3:S71)+1)</f>
        <v/>
      </c>
      <c r="T72" s="18" t="str">
        <f>IF(IFERROR(FIND("J",$B72,1),0)=0,"",MAX(T$3:T71)+1)</f>
        <v/>
      </c>
      <c r="U72" s="18" t="str">
        <f>IF(IFERROR(FIND("N",$B72,1),0)=0,"",MAX(U$3:U71)+1)</f>
        <v/>
      </c>
      <c r="V72" s="21">
        <f t="shared" si="1"/>
        <v>5</v>
      </c>
      <c r="W72" s="21"/>
      <c r="X72" s="21" t="str">
        <f>VLOOKUP($A72,Reformat!$A:$K,11,FALSE)</f>
        <v>Jarmila McKenzie, David McKenzie</v>
      </c>
    </row>
    <row r="73" spans="1:24" x14ac:dyDescent="0.25">
      <c r="A73" s="18">
        <v>143</v>
      </c>
      <c r="B73" s="21" t="e">
        <f>VLOOKUP(A73,Reformat!A:K,3,FALSE)</f>
        <v>#N/A</v>
      </c>
      <c r="C73" s="29" t="s">
        <v>263</v>
      </c>
      <c r="D73" s="26">
        <v>1640</v>
      </c>
      <c r="E73" s="18" t="str">
        <f>IF(IFERROR($B73,"E")="E","",MAX(E$3:E72)+1)</f>
        <v/>
      </c>
      <c r="F73" s="18" t="str">
        <f>IF(IFERROR($B73,"E")="E","",IF(LEFT($B73,1)=F$3,MAX(F$3:F72)+1,""))</f>
        <v/>
      </c>
      <c r="G73" s="18" t="str">
        <f>IF(IFERROR($B73,"E")="E","",IF(LEFT($B73,2)=G$3,MAX(G$3:G72)+1,IF(LEFT($B73,2)=LEFT(G$3,1)&amp;"S",MAX(G$3:G72)+1,"")))</f>
        <v/>
      </c>
      <c r="H73" s="18" t="str">
        <f>IF(IFERROR($B73,"E")="E","",IF(LEFT($B73,3)=H$3,MAX(H$3:H72)+1,""))</f>
        <v/>
      </c>
      <c r="I73" s="18" t="str">
        <f>IF(IFERROR($B73,"E")="E","",IF(LEFT($B73,1)=I$3,MAX(I$3:I72)+1,""))</f>
        <v/>
      </c>
      <c r="J73" s="18" t="str">
        <f>IF(IFERROR($B73,"E")="E","",IF(LEFT($B73,2)=J$3,MAX(J$3:J72)+1,IF(LEFT($B73,2)=LEFT(J$3,1)&amp;"S",MAX(J$3:J72)+1,"")))</f>
        <v/>
      </c>
      <c r="K73" s="18" t="str">
        <f>IF(IFERROR($B73,"E")="E","",IF(LEFT($B73,3)=K$3,MAX(K$3:K72)+1,""))</f>
        <v/>
      </c>
      <c r="L73" s="18" t="str">
        <f>IF(IFERROR($B73,"E")="E","",IF(LEFT($B73,1)=L$3,MAX(L$3:L72)+1,""))</f>
        <v/>
      </c>
      <c r="M73" s="18" t="str">
        <f>IF(IFERROR($B73,"E")="E","",IF(LEFT($B73,2)=M$3,MAX(M$3:M72)+1,IF(LEFT($B73,2)=LEFT(M$3,1)&amp;"S",MAX(M$3:M72)+1,"")))</f>
        <v/>
      </c>
      <c r="N73" s="18" t="str">
        <f>IF(IFERROR($B73,"E")="E","",IF(LEFT($B73,3)=N$3,MAX(N$3:N72)+1,""))</f>
        <v/>
      </c>
      <c r="O73" s="18" t="str">
        <f>IF(IFERROR(FIND("U",$B73,1),0)=0,"",MAX(O$3:O72)+1)</f>
        <v/>
      </c>
      <c r="P73" s="18" t="str">
        <f>IF(IFERROR(FIND("F",$B73,1),0)=0,"",MAX(P$3:P72)+1)</f>
        <v/>
      </c>
      <c r="Q73" s="18" t="str">
        <f>IF(IFERROR(FIND("M,J",$B73,1),0)=0,"",MAX(Q$3:Q72)+1)</f>
        <v/>
      </c>
      <c r="R73" s="18" t="str">
        <f>IF(IFERROR(FIND("W,J",$B73,1),0)=0,"",MAX(R$3:R72)+1)</f>
        <v/>
      </c>
      <c r="S73" s="18" t="str">
        <f>IF(IFERROR(FIND("X,J",$B73,1),0)=0,"",MAX(S$3:S72)+1)</f>
        <v/>
      </c>
      <c r="T73" s="18" t="str">
        <f>IF(IFERROR(FIND("J",$B73,1),0)=0,"",MAX(T$3:T72)+1)</f>
        <v/>
      </c>
      <c r="U73" s="18" t="str">
        <f>IF(IFERROR(FIND("N",$B73,1),0)=0,"",MAX(U$3:U72)+1)</f>
        <v/>
      </c>
      <c r="V73" s="21">
        <f t="shared" si="1"/>
        <v>0</v>
      </c>
      <c r="W73" s="21"/>
      <c r="X73" s="21" t="e">
        <f>VLOOKUP($A73,Reformat!$A:$K,11,FALSE)</f>
        <v>#N/A</v>
      </c>
    </row>
    <row r="74" spans="1:24" x14ac:dyDescent="0.25">
      <c r="A74" s="18">
        <v>56</v>
      </c>
      <c r="B74" s="21" t="str">
        <f>VLOOKUP(A74,Reformat!A:K,3,FALSE)</f>
        <v>X</v>
      </c>
      <c r="C74" s="29" t="s">
        <v>208</v>
      </c>
      <c r="D74" s="26">
        <v>1620</v>
      </c>
      <c r="E74" s="18">
        <f>IF(IFERROR($B74,"E")="E","",MAX(E$3:E73)+1)</f>
        <v>28</v>
      </c>
      <c r="F74" s="18" t="str">
        <f>IF(IFERROR($B74,"E")="E","",IF(LEFT($B74,1)=F$3,MAX(F$3:F73)+1,""))</f>
        <v/>
      </c>
      <c r="G74" s="18" t="str">
        <f>IF(IFERROR($B74,"E")="E","",IF(LEFT($B74,2)=G$3,MAX(G$3:G73)+1,IF(LEFT($B74,2)=LEFT(G$3,1)&amp;"S",MAX(G$3:G73)+1,"")))</f>
        <v/>
      </c>
      <c r="H74" s="18" t="str">
        <f>IF(IFERROR($B74,"E")="E","",IF(LEFT($B74,3)=H$3,MAX(H$3:H73)+1,""))</f>
        <v/>
      </c>
      <c r="I74" s="18" t="str">
        <f>IF(IFERROR($B74,"E")="E","",IF(LEFT($B74,1)=I$3,MAX(I$3:I73)+1,""))</f>
        <v/>
      </c>
      <c r="J74" s="18" t="str">
        <f>IF(IFERROR($B74,"E")="E","",IF(LEFT($B74,2)=J$3,MAX(J$3:J73)+1,IF(LEFT($B74,2)=LEFT(J$3,1)&amp;"S",MAX(J$3:J73)+1,"")))</f>
        <v/>
      </c>
      <c r="K74" s="18" t="str">
        <f>IF(IFERROR($B74,"E")="E","",IF(LEFT($B74,3)=K$3,MAX(K$3:K73)+1,""))</f>
        <v/>
      </c>
      <c r="L74" s="18">
        <f>IF(IFERROR($B74,"E")="E","",IF(LEFT($B74,1)=L$3,MAX(L$3:L73)+1,""))</f>
        <v>16</v>
      </c>
      <c r="M74" s="18" t="str">
        <f>IF(IFERROR($B74,"E")="E","",IF(LEFT($B74,2)=M$3,MAX(M$3:M73)+1,IF(LEFT($B74,2)=LEFT(M$3,1)&amp;"S",MAX(M$3:M73)+1,"")))</f>
        <v/>
      </c>
      <c r="N74" s="18" t="str">
        <f>IF(IFERROR($B74,"E")="E","",IF(LEFT($B74,3)=N$3,MAX(N$3:N73)+1,""))</f>
        <v/>
      </c>
      <c r="O74" s="18" t="str">
        <f>IF(IFERROR(FIND("U",$B74,1),0)=0,"",MAX(O$3:O73)+1)</f>
        <v/>
      </c>
      <c r="P74" s="18" t="str">
        <f>IF(IFERROR(FIND("F",$B74,1),0)=0,"",MAX(P$3:P73)+1)</f>
        <v/>
      </c>
      <c r="Q74" s="18" t="str">
        <f>IF(IFERROR(FIND("M,J",$B74,1),0)=0,"",MAX(Q$3:Q73)+1)</f>
        <v/>
      </c>
      <c r="R74" s="18" t="str">
        <f>IF(IFERROR(FIND("W,J",$B74,1),0)=0,"",MAX(R$3:R73)+1)</f>
        <v/>
      </c>
      <c r="S74" s="18" t="str">
        <f>IF(IFERROR(FIND("X,J",$B74,1),0)=0,"",MAX(S$3:S73)+1)</f>
        <v/>
      </c>
      <c r="T74" s="18" t="str">
        <f>IF(IFERROR(FIND("J",$B74,1),0)=0,"",MAX(T$3:T73)+1)</f>
        <v/>
      </c>
      <c r="U74" s="18" t="str">
        <f>IF(IFERROR(FIND("N",$B74,1),0)=0,"",MAX(U$3:U73)+1)</f>
        <v/>
      </c>
      <c r="V74" s="21">
        <f t="shared" si="1"/>
        <v>16</v>
      </c>
      <c r="W74" s="21"/>
      <c r="X74" s="21" t="str">
        <f>VLOOKUP($A74,Reformat!$A:$K,11,FALSE)</f>
        <v>Huw Pohlner, Cat Stephens</v>
      </c>
    </row>
    <row r="75" spans="1:24" x14ac:dyDescent="0.25">
      <c r="A75" s="18">
        <v>54</v>
      </c>
      <c r="B75" s="21" t="str">
        <f>VLOOKUP(A75,Reformat!A:K,3,FALSE)</f>
        <v>X</v>
      </c>
      <c r="C75" s="29" t="s">
        <v>272</v>
      </c>
      <c r="D75" s="26">
        <v>1580</v>
      </c>
      <c r="E75" s="18">
        <f>IF(IFERROR($B75,"E")="E","",MAX(E$3:E74)+1)</f>
        <v>29</v>
      </c>
      <c r="F75" s="18" t="str">
        <f>IF(IFERROR($B75,"E")="E","",IF(LEFT($B75,1)=F$3,MAX(F$3:F74)+1,""))</f>
        <v/>
      </c>
      <c r="G75" s="18" t="str">
        <f>IF(IFERROR($B75,"E")="E","",IF(LEFT($B75,2)=G$3,MAX(G$3:G74)+1,IF(LEFT($B75,2)=LEFT(G$3,1)&amp;"S",MAX(G$3:G74)+1,"")))</f>
        <v/>
      </c>
      <c r="H75" s="18" t="str">
        <f>IF(IFERROR($B75,"E")="E","",IF(LEFT($B75,3)=H$3,MAX(H$3:H74)+1,""))</f>
        <v/>
      </c>
      <c r="I75" s="18" t="str">
        <f>IF(IFERROR($B75,"E")="E","",IF(LEFT($B75,1)=I$3,MAX(I$3:I74)+1,""))</f>
        <v/>
      </c>
      <c r="J75" s="18" t="str">
        <f>IF(IFERROR($B75,"E")="E","",IF(LEFT($B75,2)=J$3,MAX(J$3:J74)+1,IF(LEFT($B75,2)=LEFT(J$3,1)&amp;"S",MAX(J$3:J74)+1,"")))</f>
        <v/>
      </c>
      <c r="K75" s="18" t="str">
        <f>IF(IFERROR($B75,"E")="E","",IF(LEFT($B75,3)=K$3,MAX(K$3:K74)+1,""))</f>
        <v/>
      </c>
      <c r="L75" s="18">
        <f>IF(IFERROR($B75,"E")="E","",IF(LEFT($B75,1)=L$3,MAX(L$3:L74)+1,""))</f>
        <v>17</v>
      </c>
      <c r="M75" s="18" t="str">
        <f>IF(IFERROR($B75,"E")="E","",IF(LEFT($B75,2)=M$3,MAX(M$3:M74)+1,IF(LEFT($B75,2)=LEFT(M$3,1)&amp;"S",MAX(M$3:M74)+1,"")))</f>
        <v/>
      </c>
      <c r="N75" s="18" t="str">
        <f>IF(IFERROR($B75,"E")="E","",IF(LEFT($B75,3)=N$3,MAX(N$3:N74)+1,""))</f>
        <v/>
      </c>
      <c r="O75" s="18" t="str">
        <f>IF(IFERROR(FIND("U",$B75,1),0)=0,"",MAX(O$3:O74)+1)</f>
        <v/>
      </c>
      <c r="P75" s="18" t="str">
        <f>IF(IFERROR(FIND("F",$B75,1),0)=0,"",MAX(P$3:P74)+1)</f>
        <v/>
      </c>
      <c r="Q75" s="18" t="str">
        <f>IF(IFERROR(FIND("M,J",$B75,1),0)=0,"",MAX(Q$3:Q74)+1)</f>
        <v/>
      </c>
      <c r="R75" s="18" t="str">
        <f>IF(IFERROR(FIND("W,J",$B75,1),0)=0,"",MAX(R$3:R74)+1)</f>
        <v/>
      </c>
      <c r="S75" s="18" t="str">
        <f>IF(IFERROR(FIND("X,J",$B75,1),0)=0,"",MAX(S$3:S74)+1)</f>
        <v/>
      </c>
      <c r="T75" s="18" t="str">
        <f>IF(IFERROR(FIND("J",$B75,1),0)=0,"",MAX(T$3:T74)+1)</f>
        <v/>
      </c>
      <c r="U75" s="18" t="str">
        <f>IF(IFERROR(FIND("N",$B75,1),0)=0,"",MAX(U$3:U74)+1)</f>
        <v/>
      </c>
      <c r="V75" s="21">
        <f t="shared" si="1"/>
        <v>17</v>
      </c>
      <c r="W75" s="21"/>
      <c r="X75" s="21" t="str">
        <f>VLOOKUP($A75,Reformat!$A:$K,11,FALSE)</f>
        <v>Rachael Noble, Tom Gibson</v>
      </c>
    </row>
    <row r="76" spans="1:24" x14ac:dyDescent="0.25">
      <c r="A76" s="18">
        <v>41</v>
      </c>
      <c r="B76" s="21" t="str">
        <f>VLOOKUP(A76,Reformat!A:K,3,FALSE)</f>
        <v>WV</v>
      </c>
      <c r="C76" s="29" t="s">
        <v>278</v>
      </c>
      <c r="D76" s="26">
        <v>1570</v>
      </c>
      <c r="E76" s="18">
        <f>IF(IFERROR($B76,"E")="E","",MAX(E$3:E75)+1)</f>
        <v>30</v>
      </c>
      <c r="F76" s="18" t="str">
        <f>IF(IFERROR($B76,"E")="E","",IF(LEFT($B76,1)=F$3,MAX(F$3:F75)+1,""))</f>
        <v/>
      </c>
      <c r="G76" s="18" t="str">
        <f>IF(IFERROR($B76,"E")="E","",IF(LEFT($B76,2)=G$3,MAX(G$3:G75)+1,IF(LEFT($B76,2)=LEFT(G$3,1)&amp;"S",MAX(G$3:G75)+1,"")))</f>
        <v/>
      </c>
      <c r="H76" s="18" t="str">
        <f>IF(IFERROR($B76,"E")="E","",IF(LEFT($B76,3)=H$3,MAX(H$3:H75)+1,""))</f>
        <v/>
      </c>
      <c r="I76" s="18">
        <f>IF(IFERROR($B76,"E")="E","",IF(LEFT($B76,1)=I$3,MAX(I$3:I75)+1,""))</f>
        <v>11</v>
      </c>
      <c r="J76" s="18">
        <f>IF(IFERROR($B76,"E")="E","",IF(LEFT($B76,2)=J$3,MAX(J$3:J75)+1,IF(LEFT($B76,2)=LEFT(J$3,1)&amp;"S",MAX(J$3:J75)+1,"")))</f>
        <v>7</v>
      </c>
      <c r="K76" s="18" t="str">
        <f>IF(IFERROR($B76,"E")="E","",IF(LEFT($B76,3)=K$3,MAX(K$3:K75)+1,""))</f>
        <v/>
      </c>
      <c r="L76" s="18" t="str">
        <f>IF(IFERROR($B76,"E")="E","",IF(LEFT($B76,1)=L$3,MAX(L$3:L75)+1,""))</f>
        <v/>
      </c>
      <c r="M76" s="18" t="str">
        <f>IF(IFERROR($B76,"E")="E","",IF(LEFT($B76,2)=M$3,MAX(M$3:M75)+1,IF(LEFT($B76,2)=LEFT(M$3,1)&amp;"S",MAX(M$3:M75)+1,"")))</f>
        <v/>
      </c>
      <c r="N76" s="18" t="str">
        <f>IF(IFERROR($B76,"E")="E","",IF(LEFT($B76,3)=N$3,MAX(N$3:N75)+1,""))</f>
        <v/>
      </c>
      <c r="O76" s="18" t="str">
        <f>IF(IFERROR(FIND("U",$B76,1),0)=0,"",MAX(O$3:O75)+1)</f>
        <v/>
      </c>
      <c r="P76" s="18" t="str">
        <f>IF(IFERROR(FIND("F",$B76,1),0)=0,"",MAX(P$3:P75)+1)</f>
        <v/>
      </c>
      <c r="Q76" s="18" t="str">
        <f>IF(IFERROR(FIND("M,J",$B76,1),0)=0,"",MAX(Q$3:Q75)+1)</f>
        <v/>
      </c>
      <c r="R76" s="18" t="str">
        <f>IF(IFERROR(FIND("W,J",$B76,1),0)=0,"",MAX(R$3:R75)+1)</f>
        <v/>
      </c>
      <c r="S76" s="18" t="str">
        <f>IF(IFERROR(FIND("X,J",$B76,1),0)=0,"",MAX(S$3:S75)+1)</f>
        <v/>
      </c>
      <c r="T76" s="18" t="str">
        <f>IF(IFERROR(FIND("J",$B76,1),0)=0,"",MAX(T$3:T75)+1)</f>
        <v/>
      </c>
      <c r="U76" s="18" t="str">
        <f>IF(IFERROR(FIND("N",$B76,1),0)=0,"",MAX(U$3:U75)+1)</f>
        <v/>
      </c>
      <c r="V76" s="21">
        <f t="shared" si="1"/>
        <v>7</v>
      </c>
      <c r="W76" s="21"/>
      <c r="X76" s="21" t="str">
        <f>VLOOKUP($A76,Reformat!$A:$K,11,FALSE)</f>
        <v>Kerrilee Haines, Erica Naughtin</v>
      </c>
    </row>
    <row r="77" spans="1:24" x14ac:dyDescent="0.25">
      <c r="A77" s="18">
        <v>170</v>
      </c>
      <c r="B77" s="21" t="e">
        <f>VLOOKUP(A77,Reformat!A:K,3,FALSE)</f>
        <v>#N/A</v>
      </c>
      <c r="C77" s="29" t="s">
        <v>280</v>
      </c>
      <c r="D77" s="26">
        <v>1560</v>
      </c>
      <c r="E77" s="18" t="str">
        <f>IF(IFERROR($B77,"E")="E","",MAX(E$3:E76)+1)</f>
        <v/>
      </c>
      <c r="F77" s="18" t="str">
        <f>IF(IFERROR($B77,"E")="E","",IF(LEFT($B77,1)=F$3,MAX(F$3:F76)+1,""))</f>
        <v/>
      </c>
      <c r="G77" s="18" t="str">
        <f>IF(IFERROR($B77,"E")="E","",IF(LEFT($B77,2)=G$3,MAX(G$3:G76)+1,IF(LEFT($B77,2)=LEFT(G$3,1)&amp;"S",MAX(G$3:G76)+1,"")))</f>
        <v/>
      </c>
      <c r="H77" s="18" t="str">
        <f>IF(IFERROR($B77,"E")="E","",IF(LEFT($B77,3)=H$3,MAX(H$3:H76)+1,""))</f>
        <v/>
      </c>
      <c r="I77" s="18" t="str">
        <f>IF(IFERROR($B77,"E")="E","",IF(LEFT($B77,1)=I$3,MAX(I$3:I76)+1,""))</f>
        <v/>
      </c>
      <c r="J77" s="18" t="str">
        <f>IF(IFERROR($B77,"E")="E","",IF(LEFT($B77,2)=J$3,MAX(J$3:J76)+1,IF(LEFT($B77,2)=LEFT(J$3,1)&amp;"S",MAX(J$3:J76)+1,"")))</f>
        <v/>
      </c>
      <c r="K77" s="18" t="str">
        <f>IF(IFERROR($B77,"E")="E","",IF(LEFT($B77,3)=K$3,MAX(K$3:K76)+1,""))</f>
        <v/>
      </c>
      <c r="L77" s="18" t="str">
        <f>IF(IFERROR($B77,"E")="E","",IF(LEFT($B77,1)=L$3,MAX(L$3:L76)+1,""))</f>
        <v/>
      </c>
      <c r="M77" s="18" t="str">
        <f>IF(IFERROR($B77,"E")="E","",IF(LEFT($B77,2)=M$3,MAX(M$3:M76)+1,IF(LEFT($B77,2)=LEFT(M$3,1)&amp;"S",MAX(M$3:M76)+1,"")))</f>
        <v/>
      </c>
      <c r="N77" s="18" t="str">
        <f>IF(IFERROR($B77,"E")="E","",IF(LEFT($B77,3)=N$3,MAX(N$3:N76)+1,""))</f>
        <v/>
      </c>
      <c r="O77" s="18" t="str">
        <f>IF(IFERROR(FIND("U",$B77,1),0)=0,"",MAX(O$3:O76)+1)</f>
        <v/>
      </c>
      <c r="P77" s="18" t="str">
        <f>IF(IFERROR(FIND("F",$B77,1),0)=0,"",MAX(P$3:P76)+1)</f>
        <v/>
      </c>
      <c r="Q77" s="18" t="str">
        <f>IF(IFERROR(FIND("M,J",$B77,1),0)=0,"",MAX(Q$3:Q76)+1)</f>
        <v/>
      </c>
      <c r="R77" s="18" t="str">
        <f>IF(IFERROR(FIND("W,J",$B77,1),0)=0,"",MAX(R$3:R76)+1)</f>
        <v/>
      </c>
      <c r="S77" s="18" t="str">
        <f>IF(IFERROR(FIND("X,J",$B77,1),0)=0,"",MAX(S$3:S76)+1)</f>
        <v/>
      </c>
      <c r="T77" s="18" t="str">
        <f>IF(IFERROR(FIND("J",$B77,1),0)=0,"",MAX(T$3:T76)+1)</f>
        <v/>
      </c>
      <c r="U77" s="18" t="str">
        <f>IF(IFERROR(FIND("N",$B77,1),0)=0,"",MAX(U$3:U76)+1)</f>
        <v/>
      </c>
      <c r="V77" s="21">
        <f t="shared" si="1"/>
        <v>0</v>
      </c>
      <c r="W77" s="21"/>
      <c r="X77" s="21" t="e">
        <f>VLOOKUP($A77,Reformat!$A:$K,11,FALSE)</f>
        <v>#N/A</v>
      </c>
    </row>
    <row r="78" spans="1:24" x14ac:dyDescent="0.25">
      <c r="A78" s="18">
        <v>153</v>
      </c>
      <c r="B78" s="21" t="e">
        <f>VLOOKUP(A78,Reformat!A:K,3,FALSE)</f>
        <v>#N/A</v>
      </c>
      <c r="C78" s="29" t="s">
        <v>297</v>
      </c>
      <c r="D78" s="26">
        <v>1560</v>
      </c>
      <c r="E78" s="18" t="str">
        <f>IF(IFERROR($B78,"E")="E","",MAX(E$3:E77)+1)</f>
        <v/>
      </c>
      <c r="F78" s="18" t="str">
        <f>IF(IFERROR($B78,"E")="E","",IF(LEFT($B78,1)=F$3,MAX(F$3:F77)+1,""))</f>
        <v/>
      </c>
      <c r="G78" s="18" t="str">
        <f>IF(IFERROR($B78,"E")="E","",IF(LEFT($B78,2)=G$3,MAX(G$3:G77)+1,IF(LEFT($B78,2)=LEFT(G$3,1)&amp;"S",MAX(G$3:G77)+1,"")))</f>
        <v/>
      </c>
      <c r="H78" s="18" t="str">
        <f>IF(IFERROR($B78,"E")="E","",IF(LEFT($B78,3)=H$3,MAX(H$3:H77)+1,""))</f>
        <v/>
      </c>
      <c r="I78" s="18" t="str">
        <f>IF(IFERROR($B78,"E")="E","",IF(LEFT($B78,1)=I$3,MAX(I$3:I77)+1,""))</f>
        <v/>
      </c>
      <c r="J78" s="18" t="str">
        <f>IF(IFERROR($B78,"E")="E","",IF(LEFT($B78,2)=J$3,MAX(J$3:J77)+1,IF(LEFT($B78,2)=LEFT(J$3,1)&amp;"S",MAX(J$3:J77)+1,"")))</f>
        <v/>
      </c>
      <c r="K78" s="18" t="str">
        <f>IF(IFERROR($B78,"E")="E","",IF(LEFT($B78,3)=K$3,MAX(K$3:K77)+1,""))</f>
        <v/>
      </c>
      <c r="L78" s="18" t="str">
        <f>IF(IFERROR($B78,"E")="E","",IF(LEFT($B78,1)=L$3,MAX(L$3:L77)+1,""))</f>
        <v/>
      </c>
      <c r="M78" s="18" t="str">
        <f>IF(IFERROR($B78,"E")="E","",IF(LEFT($B78,2)=M$3,MAX(M$3:M77)+1,IF(LEFT($B78,2)=LEFT(M$3,1)&amp;"S",MAX(M$3:M77)+1,"")))</f>
        <v/>
      </c>
      <c r="N78" s="18" t="str">
        <f>IF(IFERROR($B78,"E")="E","",IF(LEFT($B78,3)=N$3,MAX(N$3:N77)+1,""))</f>
        <v/>
      </c>
      <c r="O78" s="18" t="str">
        <f>IF(IFERROR(FIND("U",$B78,1),0)=0,"",MAX(O$3:O77)+1)</f>
        <v/>
      </c>
      <c r="P78" s="18" t="str">
        <f>IF(IFERROR(FIND("F",$B78,1),0)=0,"",MAX(P$3:P77)+1)</f>
        <v/>
      </c>
      <c r="Q78" s="18" t="str">
        <f>IF(IFERROR(FIND("M,J",$B78,1),0)=0,"",MAX(Q$3:Q77)+1)</f>
        <v/>
      </c>
      <c r="R78" s="18" t="str">
        <f>IF(IFERROR(FIND("W,J",$B78,1),0)=0,"",MAX(R$3:R77)+1)</f>
        <v/>
      </c>
      <c r="S78" s="18" t="str">
        <f>IF(IFERROR(FIND("X,J",$B78,1),0)=0,"",MAX(S$3:S77)+1)</f>
        <v/>
      </c>
      <c r="T78" s="18" t="str">
        <f>IF(IFERROR(FIND("J",$B78,1),0)=0,"",MAX(T$3:T77)+1)</f>
        <v/>
      </c>
      <c r="U78" s="18" t="str">
        <f>IF(IFERROR(FIND("N",$B78,1),0)=0,"",MAX(U$3:U77)+1)</f>
        <v/>
      </c>
      <c r="V78" s="21">
        <f t="shared" si="1"/>
        <v>0</v>
      </c>
      <c r="W78" s="21"/>
      <c r="X78" s="21" t="e">
        <f>VLOOKUP($A78,Reformat!$A:$K,11,FALSE)</f>
        <v>#N/A</v>
      </c>
    </row>
    <row r="79" spans="1:24" x14ac:dyDescent="0.25">
      <c r="A79" s="18">
        <v>69</v>
      </c>
      <c r="B79" s="21" t="e">
        <f>VLOOKUP(A79,Reformat!A:K,3,FALSE)</f>
        <v>#N/A</v>
      </c>
      <c r="C79" s="29" t="s">
        <v>234</v>
      </c>
      <c r="D79" s="26">
        <v>1540</v>
      </c>
      <c r="E79" s="18" t="str">
        <f>IF(IFERROR($B79,"E")="E","",MAX(E$3:E78)+1)</f>
        <v/>
      </c>
      <c r="F79" s="18" t="str">
        <f>IF(IFERROR($B79,"E")="E","",IF(LEFT($B79,1)=F$3,MAX(F$3:F78)+1,""))</f>
        <v/>
      </c>
      <c r="G79" s="18" t="str">
        <f>IF(IFERROR($B79,"E")="E","",IF(LEFT($B79,2)=G$3,MAX(G$3:G78)+1,IF(LEFT($B79,2)=LEFT(G$3,1)&amp;"S",MAX(G$3:G78)+1,"")))</f>
        <v/>
      </c>
      <c r="H79" s="18" t="str">
        <f>IF(IFERROR($B79,"E")="E","",IF(LEFT($B79,3)=H$3,MAX(H$3:H78)+1,""))</f>
        <v/>
      </c>
      <c r="I79" s="18" t="str">
        <f>IF(IFERROR($B79,"E")="E","",IF(LEFT($B79,1)=I$3,MAX(I$3:I78)+1,""))</f>
        <v/>
      </c>
      <c r="J79" s="18" t="str">
        <f>IF(IFERROR($B79,"E")="E","",IF(LEFT($B79,2)=J$3,MAX(J$3:J78)+1,IF(LEFT($B79,2)=LEFT(J$3,1)&amp;"S",MAX(J$3:J78)+1,"")))</f>
        <v/>
      </c>
      <c r="K79" s="18" t="str">
        <f>IF(IFERROR($B79,"E")="E","",IF(LEFT($B79,3)=K$3,MAX(K$3:K78)+1,""))</f>
        <v/>
      </c>
      <c r="L79" s="18" t="str">
        <f>IF(IFERROR($B79,"E")="E","",IF(LEFT($B79,1)=L$3,MAX(L$3:L78)+1,""))</f>
        <v/>
      </c>
      <c r="M79" s="18" t="str">
        <f>IF(IFERROR($B79,"E")="E","",IF(LEFT($B79,2)=M$3,MAX(M$3:M78)+1,IF(LEFT($B79,2)=LEFT(M$3,1)&amp;"S",MAX(M$3:M78)+1,"")))</f>
        <v/>
      </c>
      <c r="N79" s="18" t="str">
        <f>IF(IFERROR($B79,"E")="E","",IF(LEFT($B79,3)=N$3,MAX(N$3:N78)+1,""))</f>
        <v/>
      </c>
      <c r="O79" s="18" t="str">
        <f>IF(IFERROR(FIND("U",$B79,1),0)=0,"",MAX(O$3:O78)+1)</f>
        <v/>
      </c>
      <c r="P79" s="18" t="str">
        <f>IF(IFERROR(FIND("F",$B79,1),0)=0,"",MAX(P$3:P78)+1)</f>
        <v/>
      </c>
      <c r="Q79" s="18" t="str">
        <f>IF(IFERROR(FIND("M,J",$B79,1),0)=0,"",MAX(Q$3:Q78)+1)</f>
        <v/>
      </c>
      <c r="R79" s="18" t="str">
        <f>IF(IFERROR(FIND("W,J",$B79,1),0)=0,"",MAX(R$3:R78)+1)</f>
        <v/>
      </c>
      <c r="S79" s="18" t="str">
        <f>IF(IFERROR(FIND("X,J",$B79,1),0)=0,"",MAX(S$3:S78)+1)</f>
        <v/>
      </c>
      <c r="T79" s="18" t="str">
        <f>IF(IFERROR(FIND("J",$B79,1),0)=0,"",MAX(T$3:T78)+1)</f>
        <v/>
      </c>
      <c r="U79" s="18" t="str">
        <f>IF(IFERROR(FIND("N",$B79,1),0)=0,"",MAX(U$3:U78)+1)</f>
        <v/>
      </c>
      <c r="V79" s="21">
        <f t="shared" si="1"/>
        <v>0</v>
      </c>
      <c r="W79" s="21"/>
      <c r="X79" s="21" t="e">
        <f>VLOOKUP($A79,Reformat!$A:$K,11,FALSE)</f>
        <v>#N/A</v>
      </c>
    </row>
    <row r="80" spans="1:24" x14ac:dyDescent="0.25">
      <c r="A80" s="18">
        <v>59</v>
      </c>
      <c r="B80" s="21" t="str">
        <f>VLOOKUP(A80,Reformat!A:K,3,FALSE)</f>
        <v>WV</v>
      </c>
      <c r="C80" s="29" t="s">
        <v>215</v>
      </c>
      <c r="D80" s="26">
        <v>1530</v>
      </c>
      <c r="E80" s="18">
        <f>IF(IFERROR($B80,"E")="E","",MAX(E$3:E79)+1)</f>
        <v>31</v>
      </c>
      <c r="F80" s="18" t="str">
        <f>IF(IFERROR($B80,"E")="E","",IF(LEFT($B80,1)=F$3,MAX(F$3:F79)+1,""))</f>
        <v/>
      </c>
      <c r="G80" s="18" t="str">
        <f>IF(IFERROR($B80,"E")="E","",IF(LEFT($B80,2)=G$3,MAX(G$3:G79)+1,IF(LEFT($B80,2)=LEFT(G$3,1)&amp;"S",MAX(G$3:G79)+1,"")))</f>
        <v/>
      </c>
      <c r="H80" s="18" t="str">
        <f>IF(IFERROR($B80,"E")="E","",IF(LEFT($B80,3)=H$3,MAX(H$3:H79)+1,""))</f>
        <v/>
      </c>
      <c r="I80" s="18">
        <f>IF(IFERROR($B80,"E")="E","",IF(LEFT($B80,1)=I$3,MAX(I$3:I79)+1,""))</f>
        <v>12</v>
      </c>
      <c r="J80" s="18">
        <f>IF(IFERROR($B80,"E")="E","",IF(LEFT($B80,2)=J$3,MAX(J$3:J79)+1,IF(LEFT($B80,2)=LEFT(J$3,1)&amp;"S",MAX(J$3:J79)+1,"")))</f>
        <v>8</v>
      </c>
      <c r="K80" s="18" t="str">
        <f>IF(IFERROR($B80,"E")="E","",IF(LEFT($B80,3)=K$3,MAX(K$3:K79)+1,""))</f>
        <v/>
      </c>
      <c r="L80" s="18" t="str">
        <f>IF(IFERROR($B80,"E")="E","",IF(LEFT($B80,1)=L$3,MAX(L$3:L79)+1,""))</f>
        <v/>
      </c>
      <c r="M80" s="18" t="str">
        <f>IF(IFERROR($B80,"E")="E","",IF(LEFT($B80,2)=M$3,MAX(M$3:M79)+1,IF(LEFT($B80,2)=LEFT(M$3,1)&amp;"S",MAX(M$3:M79)+1,"")))</f>
        <v/>
      </c>
      <c r="N80" s="18" t="str">
        <f>IF(IFERROR($B80,"E")="E","",IF(LEFT($B80,3)=N$3,MAX(N$3:N79)+1,""))</f>
        <v/>
      </c>
      <c r="O80" s="18" t="str">
        <f>IF(IFERROR(FIND("U",$B80,1),0)=0,"",MAX(O$3:O79)+1)</f>
        <v/>
      </c>
      <c r="P80" s="18" t="str">
        <f>IF(IFERROR(FIND("F",$B80,1),0)=0,"",MAX(P$3:P79)+1)</f>
        <v/>
      </c>
      <c r="Q80" s="18" t="str">
        <f>IF(IFERROR(FIND("M,J",$B80,1),0)=0,"",MAX(Q$3:Q79)+1)</f>
        <v/>
      </c>
      <c r="R80" s="18" t="str">
        <f>IF(IFERROR(FIND("W,J",$B80,1),0)=0,"",MAX(R$3:R79)+1)</f>
        <v/>
      </c>
      <c r="S80" s="18" t="str">
        <f>IF(IFERROR(FIND("X,J",$B80,1),0)=0,"",MAX(S$3:S79)+1)</f>
        <v/>
      </c>
      <c r="T80" s="18" t="str">
        <f>IF(IFERROR(FIND("J",$B80,1),0)=0,"",MAX(T$3:T79)+1)</f>
        <v/>
      </c>
      <c r="U80" s="18" t="str">
        <f>IF(IFERROR(FIND("N",$B80,1),0)=0,"",MAX(U$3:U79)+1)</f>
        <v/>
      </c>
      <c r="V80" s="21">
        <f t="shared" si="1"/>
        <v>8</v>
      </c>
      <c r="W80" s="21"/>
      <c r="X80" s="21" t="str">
        <f>VLOOKUP($A80,Reformat!$A:$K,11,FALSE)</f>
        <v>Maria Main, Jo Torr</v>
      </c>
    </row>
    <row r="81" spans="1:24" x14ac:dyDescent="0.25">
      <c r="A81" s="18">
        <v>76</v>
      </c>
      <c r="B81" s="21" t="e">
        <f>VLOOKUP(A81,Reformat!A:K,3,FALSE)</f>
        <v>#N/A</v>
      </c>
      <c r="C81" s="29" t="s">
        <v>300</v>
      </c>
      <c r="D81" s="26">
        <v>1530</v>
      </c>
      <c r="E81" s="18" t="str">
        <f>IF(IFERROR($B81,"E")="E","",MAX(E$3:E80)+1)</f>
        <v/>
      </c>
      <c r="F81" s="18" t="str">
        <f>IF(IFERROR($B81,"E")="E","",IF(LEFT($B81,1)=F$3,MAX(F$3:F80)+1,""))</f>
        <v/>
      </c>
      <c r="G81" s="18" t="str">
        <f>IF(IFERROR($B81,"E")="E","",IF(LEFT($B81,2)=G$3,MAX(G$3:G80)+1,IF(LEFT($B81,2)=LEFT(G$3,1)&amp;"S",MAX(G$3:G80)+1,"")))</f>
        <v/>
      </c>
      <c r="H81" s="18" t="str">
        <f>IF(IFERROR($B81,"E")="E","",IF(LEFT($B81,3)=H$3,MAX(H$3:H80)+1,""))</f>
        <v/>
      </c>
      <c r="I81" s="18" t="str">
        <f>IF(IFERROR($B81,"E")="E","",IF(LEFT($B81,1)=I$3,MAX(I$3:I80)+1,""))</f>
        <v/>
      </c>
      <c r="J81" s="18" t="str">
        <f>IF(IFERROR($B81,"E")="E","",IF(LEFT($B81,2)=J$3,MAX(J$3:J80)+1,IF(LEFT($B81,2)=LEFT(J$3,1)&amp;"S",MAX(J$3:J80)+1,"")))</f>
        <v/>
      </c>
      <c r="K81" s="18" t="str">
        <f>IF(IFERROR($B81,"E")="E","",IF(LEFT($B81,3)=K$3,MAX(K$3:K80)+1,""))</f>
        <v/>
      </c>
      <c r="L81" s="18" t="str">
        <f>IF(IFERROR($B81,"E")="E","",IF(LEFT($B81,1)=L$3,MAX(L$3:L80)+1,""))</f>
        <v/>
      </c>
      <c r="M81" s="18" t="str">
        <f>IF(IFERROR($B81,"E")="E","",IF(LEFT($B81,2)=M$3,MAX(M$3:M80)+1,IF(LEFT($B81,2)=LEFT(M$3,1)&amp;"S",MAX(M$3:M80)+1,"")))</f>
        <v/>
      </c>
      <c r="N81" s="18" t="str">
        <f>IF(IFERROR($B81,"E")="E","",IF(LEFT($B81,3)=N$3,MAX(N$3:N80)+1,""))</f>
        <v/>
      </c>
      <c r="O81" s="18" t="str">
        <f>IF(IFERROR(FIND("U",$B81,1),0)=0,"",MAX(O$3:O80)+1)</f>
        <v/>
      </c>
      <c r="P81" s="18" t="str">
        <f>IF(IFERROR(FIND("F",$B81,1),0)=0,"",MAX(P$3:P80)+1)</f>
        <v/>
      </c>
      <c r="Q81" s="18" t="str">
        <f>IF(IFERROR(FIND("M,J",$B81,1),0)=0,"",MAX(Q$3:Q80)+1)</f>
        <v/>
      </c>
      <c r="R81" s="18" t="str">
        <f>IF(IFERROR(FIND("W,J",$B81,1),0)=0,"",MAX(R$3:R80)+1)</f>
        <v/>
      </c>
      <c r="S81" s="18" t="str">
        <f>IF(IFERROR(FIND("X,J",$B81,1),0)=0,"",MAX(S$3:S80)+1)</f>
        <v/>
      </c>
      <c r="T81" s="18" t="str">
        <f>IF(IFERROR(FIND("J",$B81,1),0)=0,"",MAX(T$3:T80)+1)</f>
        <v/>
      </c>
      <c r="U81" s="18" t="str">
        <f>IF(IFERROR(FIND("N",$B81,1),0)=0,"",MAX(U$3:U80)+1)</f>
        <v/>
      </c>
      <c r="V81" s="21">
        <f t="shared" si="1"/>
        <v>0</v>
      </c>
      <c r="W81" s="21"/>
      <c r="X81" s="21" t="e">
        <f>VLOOKUP($A81,Reformat!$A:$K,11,FALSE)</f>
        <v>#N/A</v>
      </c>
    </row>
    <row r="82" spans="1:24" x14ac:dyDescent="0.25">
      <c r="A82" s="18">
        <v>1</v>
      </c>
      <c r="B82" s="21" t="str">
        <f>VLOOKUP(A82,Reformat!A:K,3,FALSE)</f>
        <v>X,N</v>
      </c>
      <c r="C82" s="29" t="s">
        <v>306</v>
      </c>
      <c r="D82" s="26">
        <v>1530</v>
      </c>
      <c r="E82" s="18">
        <f>IF(IFERROR($B82,"E")="E","",MAX(E$3:E81)+1)</f>
        <v>32</v>
      </c>
      <c r="F82" s="18" t="str">
        <f>IF(IFERROR($B82,"E")="E","",IF(LEFT($B82,1)=F$3,MAX(F$3:F81)+1,""))</f>
        <v/>
      </c>
      <c r="G82" s="18" t="str">
        <f>IF(IFERROR($B82,"E")="E","",IF(LEFT($B82,2)=G$3,MAX(G$3:G81)+1,IF(LEFT($B82,2)=LEFT(G$3,1)&amp;"S",MAX(G$3:G81)+1,"")))</f>
        <v/>
      </c>
      <c r="H82" s="18" t="str">
        <f>IF(IFERROR($B82,"E")="E","",IF(LEFT($B82,3)=H$3,MAX(H$3:H81)+1,""))</f>
        <v/>
      </c>
      <c r="I82" s="18" t="str">
        <f>IF(IFERROR($B82,"E")="E","",IF(LEFT($B82,1)=I$3,MAX(I$3:I81)+1,""))</f>
        <v/>
      </c>
      <c r="J82" s="18" t="str">
        <f>IF(IFERROR($B82,"E")="E","",IF(LEFT($B82,2)=J$3,MAX(J$3:J81)+1,IF(LEFT($B82,2)=LEFT(J$3,1)&amp;"S",MAX(J$3:J81)+1,"")))</f>
        <v/>
      </c>
      <c r="K82" s="18" t="str">
        <f>IF(IFERROR($B82,"E")="E","",IF(LEFT($B82,3)=K$3,MAX(K$3:K81)+1,""))</f>
        <v/>
      </c>
      <c r="L82" s="18">
        <f>IF(IFERROR($B82,"E")="E","",IF(LEFT($B82,1)=L$3,MAX(L$3:L81)+1,""))</f>
        <v>18</v>
      </c>
      <c r="M82" s="18" t="str">
        <f>IF(IFERROR($B82,"E")="E","",IF(LEFT($B82,2)=M$3,MAX(M$3:M81)+1,IF(LEFT($B82,2)=LEFT(M$3,1)&amp;"S",MAX(M$3:M81)+1,"")))</f>
        <v/>
      </c>
      <c r="N82" s="18" t="str">
        <f>IF(IFERROR($B82,"E")="E","",IF(LEFT($B82,3)=N$3,MAX(N$3:N81)+1,""))</f>
        <v/>
      </c>
      <c r="O82" s="18" t="str">
        <f>IF(IFERROR(FIND("U",$B82,1),0)=0,"",MAX(O$3:O81)+1)</f>
        <v/>
      </c>
      <c r="P82" s="18" t="str">
        <f>IF(IFERROR(FIND("F",$B82,1),0)=0,"",MAX(P$3:P81)+1)</f>
        <v/>
      </c>
      <c r="Q82" s="18" t="str">
        <f>IF(IFERROR(FIND("M,J",$B82,1),0)=0,"",MAX(Q$3:Q81)+1)</f>
        <v/>
      </c>
      <c r="R82" s="18" t="str">
        <f>IF(IFERROR(FIND("W,J",$B82,1),0)=0,"",MAX(R$3:R81)+1)</f>
        <v/>
      </c>
      <c r="S82" s="18" t="str">
        <f>IF(IFERROR(FIND("X,J",$B82,1),0)=0,"",MAX(S$3:S81)+1)</f>
        <v/>
      </c>
      <c r="T82" s="18" t="str">
        <f>IF(IFERROR(FIND("J",$B82,1),0)=0,"",MAX(T$3:T81)+1)</f>
        <v/>
      </c>
      <c r="U82" s="18">
        <f>IF(IFERROR(FIND("N",$B82,1),0)=0,"",MAX(U$3:U81)+1)</f>
        <v>5</v>
      </c>
      <c r="V82" s="21">
        <f t="shared" si="1"/>
        <v>5</v>
      </c>
      <c r="W82" s="21"/>
      <c r="X82" s="21" t="str">
        <f>VLOOKUP($A82,Reformat!$A:$K,11,FALSE)</f>
        <v>Cameron Patrick, Rachel Tidy</v>
      </c>
    </row>
    <row r="83" spans="1:24" x14ac:dyDescent="0.25">
      <c r="A83" s="18">
        <v>24</v>
      </c>
      <c r="B83" s="21" t="str">
        <f>VLOOKUP(A83,Reformat!A:K,3,FALSE)</f>
        <v>X,F,N</v>
      </c>
      <c r="C83" s="29" t="s">
        <v>204</v>
      </c>
      <c r="D83" s="26">
        <v>1490</v>
      </c>
      <c r="E83" s="18">
        <f>IF(IFERROR($B83,"E")="E","",MAX(E$3:E82)+1)</f>
        <v>33</v>
      </c>
      <c r="F83" s="18" t="str">
        <f>IF(IFERROR($B83,"E")="E","",IF(LEFT($B83,1)=F$3,MAX(F$3:F82)+1,""))</f>
        <v/>
      </c>
      <c r="G83" s="18" t="str">
        <f>IF(IFERROR($B83,"E")="E","",IF(LEFT($B83,2)=G$3,MAX(G$3:G82)+1,IF(LEFT($B83,2)=LEFT(G$3,1)&amp;"S",MAX(G$3:G82)+1,"")))</f>
        <v/>
      </c>
      <c r="H83" s="18" t="str">
        <f>IF(IFERROR($B83,"E")="E","",IF(LEFT($B83,3)=H$3,MAX(H$3:H82)+1,""))</f>
        <v/>
      </c>
      <c r="I83" s="18" t="str">
        <f>IF(IFERROR($B83,"E")="E","",IF(LEFT($B83,1)=I$3,MAX(I$3:I82)+1,""))</f>
        <v/>
      </c>
      <c r="J83" s="18" t="str">
        <f>IF(IFERROR($B83,"E")="E","",IF(LEFT($B83,2)=J$3,MAX(J$3:J82)+1,IF(LEFT($B83,2)=LEFT(J$3,1)&amp;"S",MAX(J$3:J82)+1,"")))</f>
        <v/>
      </c>
      <c r="K83" s="18" t="str">
        <f>IF(IFERROR($B83,"E")="E","",IF(LEFT($B83,3)=K$3,MAX(K$3:K82)+1,""))</f>
        <v/>
      </c>
      <c r="L83" s="18">
        <f>IF(IFERROR($B83,"E")="E","",IF(LEFT($B83,1)=L$3,MAX(L$3:L82)+1,""))</f>
        <v>19</v>
      </c>
      <c r="M83" s="18" t="str">
        <f>IF(IFERROR($B83,"E")="E","",IF(LEFT($B83,2)=M$3,MAX(M$3:M82)+1,IF(LEFT($B83,2)=LEFT(M$3,1)&amp;"S",MAX(M$3:M82)+1,"")))</f>
        <v/>
      </c>
      <c r="N83" s="18" t="str">
        <f>IF(IFERROR($B83,"E")="E","",IF(LEFT($B83,3)=N$3,MAX(N$3:N82)+1,""))</f>
        <v/>
      </c>
      <c r="O83" s="18" t="str">
        <f>IF(IFERROR(FIND("U",$B83,1),0)=0,"",MAX(O$3:O82)+1)</f>
        <v/>
      </c>
      <c r="P83" s="18">
        <f>IF(IFERROR(FIND("F",$B83,1),0)=0,"",MAX(P$3:P82)+1)</f>
        <v>6</v>
      </c>
      <c r="Q83" s="18" t="str">
        <f>IF(IFERROR(FIND("M,J",$B83,1),0)=0,"",MAX(Q$3:Q82)+1)</f>
        <v/>
      </c>
      <c r="R83" s="18" t="str">
        <f>IF(IFERROR(FIND("W,J",$B83,1),0)=0,"",MAX(R$3:R82)+1)</f>
        <v/>
      </c>
      <c r="S83" s="18" t="str">
        <f>IF(IFERROR(FIND("X,J",$B83,1),0)=0,"",MAX(S$3:S82)+1)</f>
        <v/>
      </c>
      <c r="T83" s="18" t="str">
        <f>IF(IFERROR(FIND("J",$B83,1),0)=0,"",MAX(T$3:T82)+1)</f>
        <v/>
      </c>
      <c r="U83" s="18">
        <f>IF(IFERROR(FIND("N",$B83,1),0)=0,"",MAX(U$3:U82)+1)</f>
        <v>6</v>
      </c>
      <c r="V83" s="21">
        <f t="shared" si="1"/>
        <v>6</v>
      </c>
      <c r="W83" s="21"/>
      <c r="X83" s="21" t="str">
        <f>VLOOKUP($A83,Reformat!$A:$K,11,FALSE)</f>
        <v>Ewa Sosidko, Michael Uren, Lawrence Uren</v>
      </c>
    </row>
    <row r="84" spans="1:24" x14ac:dyDescent="0.25">
      <c r="A84" s="18">
        <v>88</v>
      </c>
      <c r="B84" s="21" t="e">
        <f>VLOOKUP(A84,Reformat!A:K,3,FALSE)</f>
        <v>#N/A</v>
      </c>
      <c r="C84" s="29" t="s">
        <v>284</v>
      </c>
      <c r="D84" s="26">
        <v>1490</v>
      </c>
      <c r="E84" s="18" t="str">
        <f>IF(IFERROR($B84,"E")="E","",MAX(E$3:E83)+1)</f>
        <v/>
      </c>
      <c r="F84" s="18" t="str">
        <f>IF(IFERROR($B84,"E")="E","",IF(LEFT($B84,1)=F$3,MAX(F$3:F83)+1,""))</f>
        <v/>
      </c>
      <c r="G84" s="18" t="str">
        <f>IF(IFERROR($B84,"E")="E","",IF(LEFT($B84,2)=G$3,MAX(G$3:G83)+1,IF(LEFT($B84,2)=LEFT(G$3,1)&amp;"S",MAX(G$3:G83)+1,"")))</f>
        <v/>
      </c>
      <c r="H84" s="18" t="str">
        <f>IF(IFERROR($B84,"E")="E","",IF(LEFT($B84,3)=H$3,MAX(H$3:H83)+1,""))</f>
        <v/>
      </c>
      <c r="I84" s="18" t="str">
        <f>IF(IFERROR($B84,"E")="E","",IF(LEFT($B84,1)=I$3,MAX(I$3:I83)+1,""))</f>
        <v/>
      </c>
      <c r="J84" s="18" t="str">
        <f>IF(IFERROR($B84,"E")="E","",IF(LEFT($B84,2)=J$3,MAX(J$3:J83)+1,IF(LEFT($B84,2)=LEFT(J$3,1)&amp;"S",MAX(J$3:J83)+1,"")))</f>
        <v/>
      </c>
      <c r="K84" s="18" t="str">
        <f>IF(IFERROR($B84,"E")="E","",IF(LEFT($B84,3)=K$3,MAX(K$3:K83)+1,""))</f>
        <v/>
      </c>
      <c r="L84" s="18" t="str">
        <f>IF(IFERROR($B84,"E")="E","",IF(LEFT($B84,1)=L$3,MAX(L$3:L83)+1,""))</f>
        <v/>
      </c>
      <c r="M84" s="18" t="str">
        <f>IF(IFERROR($B84,"E")="E","",IF(LEFT($B84,2)=M$3,MAX(M$3:M83)+1,IF(LEFT($B84,2)=LEFT(M$3,1)&amp;"S",MAX(M$3:M83)+1,"")))</f>
        <v/>
      </c>
      <c r="N84" s="18" t="str">
        <f>IF(IFERROR($B84,"E")="E","",IF(LEFT($B84,3)=N$3,MAX(N$3:N83)+1,""))</f>
        <v/>
      </c>
      <c r="O84" s="18" t="str">
        <f>IF(IFERROR(FIND("U",$B84,1),0)=0,"",MAX(O$3:O83)+1)</f>
        <v/>
      </c>
      <c r="P84" s="18" t="str">
        <f>IF(IFERROR(FIND("F",$B84,1),0)=0,"",MAX(P$3:P83)+1)</f>
        <v/>
      </c>
      <c r="Q84" s="18" t="str">
        <f>IF(IFERROR(FIND("M,J",$B84,1),0)=0,"",MAX(Q$3:Q83)+1)</f>
        <v/>
      </c>
      <c r="R84" s="18" t="str">
        <f>IF(IFERROR(FIND("W,J",$B84,1),0)=0,"",MAX(R$3:R83)+1)</f>
        <v/>
      </c>
      <c r="S84" s="18" t="str">
        <f>IF(IFERROR(FIND("X,J",$B84,1),0)=0,"",MAX(S$3:S83)+1)</f>
        <v/>
      </c>
      <c r="T84" s="18" t="str">
        <f>IF(IFERROR(FIND("J",$B84,1),0)=0,"",MAX(T$3:T83)+1)</f>
        <v/>
      </c>
      <c r="U84" s="18" t="str">
        <f>IF(IFERROR(FIND("N",$B84,1),0)=0,"",MAX(U$3:U83)+1)</f>
        <v/>
      </c>
      <c r="V84" s="21">
        <f t="shared" si="1"/>
        <v>0</v>
      </c>
      <c r="W84" s="21"/>
      <c r="X84" s="21" t="e">
        <f>VLOOKUP($A84,Reformat!$A:$K,11,FALSE)</f>
        <v>#N/A</v>
      </c>
    </row>
    <row r="85" spans="1:24" x14ac:dyDescent="0.25">
      <c r="A85" s="18">
        <v>85</v>
      </c>
      <c r="B85" s="21" t="s">
        <v>161</v>
      </c>
      <c r="C85" s="29" t="s">
        <v>296</v>
      </c>
      <c r="D85" s="26">
        <v>1490</v>
      </c>
      <c r="E85" s="18">
        <f>IF(IFERROR($B85,"E")="E","",MAX(E$3:E84)+1)</f>
        <v>34</v>
      </c>
      <c r="F85" s="18" t="str">
        <f>IF(IFERROR($B85,"E")="E","",IF(LEFT($B85,1)=F$3,MAX(F$3:F84)+1,""))</f>
        <v/>
      </c>
      <c r="G85" s="18" t="str">
        <f>IF(IFERROR($B85,"E")="E","",IF(LEFT($B85,2)=G$3,MAX(G$3:G84)+1,IF(LEFT($B85,2)=LEFT(G$3,1)&amp;"S",MAX(G$3:G84)+1,"")))</f>
        <v/>
      </c>
      <c r="H85" s="18" t="str">
        <f>IF(IFERROR($B85,"E")="E","",IF(LEFT($B85,3)=H$3,MAX(H$3:H84)+1,""))</f>
        <v/>
      </c>
      <c r="I85" s="18">
        <f>IF(IFERROR($B85,"E")="E","",IF(LEFT($B85,1)=I$3,MAX(I$3:I84)+1,""))</f>
        <v>13</v>
      </c>
      <c r="J85" s="18" t="str">
        <f>IF(IFERROR($B85,"E")="E","",IF(LEFT($B85,2)=J$3,MAX(J$3:J84)+1,IF(LEFT($B85,2)=LEFT(J$3,1)&amp;"S",MAX(J$3:J84)+1,"")))</f>
        <v/>
      </c>
      <c r="K85" s="18" t="str">
        <f>IF(IFERROR($B85,"E")="E","",IF(LEFT($B85,3)=K$3,MAX(K$3:K84)+1,""))</f>
        <v/>
      </c>
      <c r="L85" s="18" t="str">
        <f>IF(IFERROR($B85,"E")="E","",IF(LEFT($B85,1)=L$3,MAX(L$3:L84)+1,""))</f>
        <v/>
      </c>
      <c r="M85" s="18" t="str">
        <f>IF(IFERROR($B85,"E")="E","",IF(LEFT($B85,2)=M$3,MAX(M$3:M84)+1,IF(LEFT($B85,2)=LEFT(M$3,1)&amp;"S",MAX(M$3:M84)+1,"")))</f>
        <v/>
      </c>
      <c r="N85" s="18" t="str">
        <f>IF(IFERROR($B85,"E")="E","",IF(LEFT($B85,3)=N$3,MAX(N$3:N84)+1,""))</f>
        <v/>
      </c>
      <c r="O85" s="18" t="str">
        <f>IF(IFERROR(FIND("U",$B85,1),0)=0,"",MAX(O$3:O84)+1)</f>
        <v/>
      </c>
      <c r="P85" s="18" t="str">
        <f>IF(IFERROR(FIND("F",$B85,1),0)=0,"",MAX(P$3:P84)+1)</f>
        <v/>
      </c>
      <c r="Q85" s="18" t="str">
        <f>IF(IFERROR(FIND("M,J",$B85,1),0)=0,"",MAX(Q$3:Q84)+1)</f>
        <v/>
      </c>
      <c r="R85" s="18" t="str">
        <f>IF(IFERROR(FIND("W,J",$B85,1),0)=0,"",MAX(R$3:R84)+1)</f>
        <v/>
      </c>
      <c r="S85" s="18" t="str">
        <f>IF(IFERROR(FIND("X,J",$B85,1),0)=0,"",MAX(S$3:S84)+1)</f>
        <v/>
      </c>
      <c r="T85" s="18">
        <f>IF(IFERROR(FIND("J",$B85,1),0)=0,"",MAX(T$3:T84)+1)</f>
        <v>1</v>
      </c>
      <c r="U85" s="18">
        <f>IF(IFERROR(FIND("N",$B85,1),0)=0,"",MAX(U$3:U84)+1)</f>
        <v>7</v>
      </c>
      <c r="V85" s="21">
        <f t="shared" si="1"/>
        <v>1</v>
      </c>
      <c r="W85" s="21"/>
      <c r="X85" s="21" t="s">
        <v>307</v>
      </c>
    </row>
    <row r="86" spans="1:24" x14ac:dyDescent="0.25">
      <c r="A86" s="18">
        <v>124</v>
      </c>
      <c r="B86" s="21" t="e">
        <f>VLOOKUP(A86,Reformat!A:K,3,FALSE)</f>
        <v>#N/A</v>
      </c>
      <c r="C86" s="29" t="s">
        <v>269</v>
      </c>
      <c r="D86" s="26">
        <v>1420</v>
      </c>
      <c r="E86" s="18" t="str">
        <f>IF(IFERROR($B86,"E")="E","",MAX(E$3:E85)+1)</f>
        <v/>
      </c>
      <c r="F86" s="18" t="str">
        <f>IF(IFERROR($B86,"E")="E","",IF(LEFT($B86,1)=F$3,MAX(F$3:F85)+1,""))</f>
        <v/>
      </c>
      <c r="G86" s="18" t="str">
        <f>IF(IFERROR($B86,"E")="E","",IF(LEFT($B86,2)=G$3,MAX(G$3:G85)+1,IF(LEFT($B86,2)=LEFT(G$3,1)&amp;"S",MAX(G$3:G85)+1,"")))</f>
        <v/>
      </c>
      <c r="H86" s="18" t="str">
        <f>IF(IFERROR($B86,"E")="E","",IF(LEFT($B86,3)=H$3,MAX(H$3:H85)+1,""))</f>
        <v/>
      </c>
      <c r="I86" s="18" t="str">
        <f>IF(IFERROR($B86,"E")="E","",IF(LEFT($B86,1)=I$3,MAX(I$3:I85)+1,""))</f>
        <v/>
      </c>
      <c r="J86" s="18" t="str">
        <f>IF(IFERROR($B86,"E")="E","",IF(LEFT($B86,2)=J$3,MAX(J$3:J85)+1,IF(LEFT($B86,2)=LEFT(J$3,1)&amp;"S",MAX(J$3:J85)+1,"")))</f>
        <v/>
      </c>
      <c r="K86" s="18" t="str">
        <f>IF(IFERROR($B86,"E")="E","",IF(LEFT($B86,3)=K$3,MAX(K$3:K85)+1,""))</f>
        <v/>
      </c>
      <c r="L86" s="18" t="str">
        <f>IF(IFERROR($B86,"E")="E","",IF(LEFT($B86,1)=L$3,MAX(L$3:L85)+1,""))</f>
        <v/>
      </c>
      <c r="M86" s="18" t="str">
        <f>IF(IFERROR($B86,"E")="E","",IF(LEFT($B86,2)=M$3,MAX(M$3:M85)+1,IF(LEFT($B86,2)=LEFT(M$3,1)&amp;"S",MAX(M$3:M85)+1,"")))</f>
        <v/>
      </c>
      <c r="N86" s="18" t="str">
        <f>IF(IFERROR($B86,"E")="E","",IF(LEFT($B86,3)=N$3,MAX(N$3:N85)+1,""))</f>
        <v/>
      </c>
      <c r="O86" s="18" t="str">
        <f>IF(IFERROR(FIND("U",$B86,1),0)=0,"",MAX(O$3:O85)+1)</f>
        <v/>
      </c>
      <c r="P86" s="18" t="str">
        <f>IF(IFERROR(FIND("F",$B86,1),0)=0,"",MAX(P$3:P85)+1)</f>
        <v/>
      </c>
      <c r="Q86" s="18" t="str">
        <f>IF(IFERROR(FIND("M,J",$B86,1),0)=0,"",MAX(Q$3:Q85)+1)</f>
        <v/>
      </c>
      <c r="R86" s="18" t="str">
        <f>IF(IFERROR(FIND("W,J",$B86,1),0)=0,"",MAX(R$3:R85)+1)</f>
        <v/>
      </c>
      <c r="S86" s="18" t="str">
        <f>IF(IFERROR(FIND("X,J",$B86,1),0)=0,"",MAX(S$3:S85)+1)</f>
        <v/>
      </c>
      <c r="T86" s="18" t="str">
        <f>IF(IFERROR(FIND("J",$B86,1),0)=0,"",MAX(T$3:T85)+1)</f>
        <v/>
      </c>
      <c r="U86" s="18" t="str">
        <f>IF(IFERROR(FIND("N",$B86,1),0)=0,"",MAX(U$3:U85)+1)</f>
        <v/>
      </c>
      <c r="V86" s="21">
        <f t="shared" si="1"/>
        <v>0</v>
      </c>
      <c r="W86" s="21"/>
      <c r="X86" s="21" t="e">
        <f>VLOOKUP($A86,Reformat!$A:$K,11,FALSE)</f>
        <v>#N/A</v>
      </c>
    </row>
    <row r="87" spans="1:24" x14ac:dyDescent="0.25">
      <c r="A87" s="18">
        <v>121</v>
      </c>
      <c r="B87" s="21" t="e">
        <f>VLOOKUP(A87,Reformat!A:K,3,FALSE)</f>
        <v>#N/A</v>
      </c>
      <c r="C87" s="29" t="s">
        <v>184</v>
      </c>
      <c r="D87" s="26">
        <v>1400</v>
      </c>
      <c r="E87" s="18" t="str">
        <f>IF(IFERROR($B87,"E")="E","",MAX(E$3:E86)+1)</f>
        <v/>
      </c>
      <c r="F87" s="18" t="str">
        <f>IF(IFERROR($B87,"E")="E","",IF(LEFT($B87,1)=F$3,MAX(F$3:F86)+1,""))</f>
        <v/>
      </c>
      <c r="G87" s="18" t="str">
        <f>IF(IFERROR($B87,"E")="E","",IF(LEFT($B87,2)=G$3,MAX(G$3:G86)+1,IF(LEFT($B87,2)=LEFT(G$3,1)&amp;"S",MAX(G$3:G86)+1,"")))</f>
        <v/>
      </c>
      <c r="H87" s="18" t="str">
        <f>IF(IFERROR($B87,"E")="E","",IF(LEFT($B87,3)=H$3,MAX(H$3:H86)+1,""))</f>
        <v/>
      </c>
      <c r="I87" s="18" t="str">
        <f>IF(IFERROR($B87,"E")="E","",IF(LEFT($B87,1)=I$3,MAX(I$3:I86)+1,""))</f>
        <v/>
      </c>
      <c r="J87" s="18" t="str">
        <f>IF(IFERROR($B87,"E")="E","",IF(LEFT($B87,2)=J$3,MAX(J$3:J86)+1,IF(LEFT($B87,2)=LEFT(J$3,1)&amp;"S",MAX(J$3:J86)+1,"")))</f>
        <v/>
      </c>
      <c r="K87" s="18" t="str">
        <f>IF(IFERROR($B87,"E")="E","",IF(LEFT($B87,3)=K$3,MAX(K$3:K86)+1,""))</f>
        <v/>
      </c>
      <c r="L87" s="18" t="str">
        <f>IF(IFERROR($B87,"E")="E","",IF(LEFT($B87,1)=L$3,MAX(L$3:L86)+1,""))</f>
        <v/>
      </c>
      <c r="M87" s="18" t="str">
        <f>IF(IFERROR($B87,"E")="E","",IF(LEFT($B87,2)=M$3,MAX(M$3:M86)+1,IF(LEFT($B87,2)=LEFT(M$3,1)&amp;"S",MAX(M$3:M86)+1,"")))</f>
        <v/>
      </c>
      <c r="N87" s="18" t="str">
        <f>IF(IFERROR($B87,"E")="E","",IF(LEFT($B87,3)=N$3,MAX(N$3:N86)+1,""))</f>
        <v/>
      </c>
      <c r="O87" s="18" t="str">
        <f>IF(IFERROR(FIND("U",$B87,1),0)=0,"",MAX(O$3:O86)+1)</f>
        <v/>
      </c>
      <c r="P87" s="18" t="str">
        <f>IF(IFERROR(FIND("F",$B87,1),0)=0,"",MAX(P$3:P86)+1)</f>
        <v/>
      </c>
      <c r="Q87" s="18" t="str">
        <f>IF(IFERROR(FIND("M,J",$B87,1),0)=0,"",MAX(Q$3:Q86)+1)</f>
        <v/>
      </c>
      <c r="R87" s="18" t="str">
        <f>IF(IFERROR(FIND("W,J",$B87,1),0)=0,"",MAX(R$3:R86)+1)</f>
        <v/>
      </c>
      <c r="S87" s="18" t="str">
        <f>IF(IFERROR(FIND("X,J",$B87,1),0)=0,"",MAX(S$3:S86)+1)</f>
        <v/>
      </c>
      <c r="T87" s="18" t="str">
        <f>IF(IFERROR(FIND("J",$B87,1),0)=0,"",MAX(T$3:T86)+1)</f>
        <v/>
      </c>
      <c r="U87" s="18" t="str">
        <f>IF(IFERROR(FIND("N",$B87,1),0)=0,"",MAX(U$3:U86)+1)</f>
        <v/>
      </c>
      <c r="V87" s="21">
        <f t="shared" si="1"/>
        <v>0</v>
      </c>
      <c r="W87" s="21"/>
      <c r="X87" s="21" t="e">
        <f>VLOOKUP($A87,Reformat!$A:$K,11,FALSE)</f>
        <v>#N/A</v>
      </c>
    </row>
    <row r="88" spans="1:24" x14ac:dyDescent="0.25">
      <c r="A88" s="18">
        <v>128</v>
      </c>
      <c r="B88" s="21" t="e">
        <f>VLOOKUP(A88,Reformat!A:K,3,FALSE)</f>
        <v>#N/A</v>
      </c>
      <c r="C88" s="29" t="s">
        <v>259</v>
      </c>
      <c r="D88" s="26">
        <v>1400</v>
      </c>
      <c r="E88" s="18" t="str">
        <f>IF(IFERROR($B88,"E")="E","",MAX(E$3:E87)+1)</f>
        <v/>
      </c>
      <c r="F88" s="18" t="str">
        <f>IF(IFERROR($B88,"E")="E","",IF(LEFT($B88,1)=F$3,MAX(F$3:F87)+1,""))</f>
        <v/>
      </c>
      <c r="G88" s="18" t="str">
        <f>IF(IFERROR($B88,"E")="E","",IF(LEFT($B88,2)=G$3,MAX(G$3:G87)+1,IF(LEFT($B88,2)=LEFT(G$3,1)&amp;"S",MAX(G$3:G87)+1,"")))</f>
        <v/>
      </c>
      <c r="H88" s="18" t="str">
        <f>IF(IFERROR($B88,"E")="E","",IF(LEFT($B88,3)=H$3,MAX(H$3:H87)+1,""))</f>
        <v/>
      </c>
      <c r="I88" s="18" t="str">
        <f>IF(IFERROR($B88,"E")="E","",IF(LEFT($B88,1)=I$3,MAX(I$3:I87)+1,""))</f>
        <v/>
      </c>
      <c r="J88" s="18" t="str">
        <f>IF(IFERROR($B88,"E")="E","",IF(LEFT($B88,2)=J$3,MAX(J$3:J87)+1,IF(LEFT($B88,2)=LEFT(J$3,1)&amp;"S",MAX(J$3:J87)+1,"")))</f>
        <v/>
      </c>
      <c r="K88" s="18" t="str">
        <f>IF(IFERROR($B88,"E")="E","",IF(LEFT($B88,3)=K$3,MAX(K$3:K87)+1,""))</f>
        <v/>
      </c>
      <c r="L88" s="18" t="str">
        <f>IF(IFERROR($B88,"E")="E","",IF(LEFT($B88,1)=L$3,MAX(L$3:L87)+1,""))</f>
        <v/>
      </c>
      <c r="M88" s="18" t="str">
        <f>IF(IFERROR($B88,"E")="E","",IF(LEFT($B88,2)=M$3,MAX(M$3:M87)+1,IF(LEFT($B88,2)=LEFT(M$3,1)&amp;"S",MAX(M$3:M87)+1,"")))</f>
        <v/>
      </c>
      <c r="N88" s="18" t="str">
        <f>IF(IFERROR($B88,"E")="E","",IF(LEFT($B88,3)=N$3,MAX(N$3:N87)+1,""))</f>
        <v/>
      </c>
      <c r="O88" s="18" t="str">
        <f>IF(IFERROR(FIND("U",$B88,1),0)=0,"",MAX(O$3:O87)+1)</f>
        <v/>
      </c>
      <c r="P88" s="18" t="str">
        <f>IF(IFERROR(FIND("F",$B88,1),0)=0,"",MAX(P$3:P87)+1)</f>
        <v/>
      </c>
      <c r="Q88" s="18" t="str">
        <f>IF(IFERROR(FIND("M,J",$B88,1),0)=0,"",MAX(Q$3:Q87)+1)</f>
        <v/>
      </c>
      <c r="R88" s="18" t="str">
        <f>IF(IFERROR(FIND("W,J",$B88,1),0)=0,"",MAX(R$3:R87)+1)</f>
        <v/>
      </c>
      <c r="S88" s="18" t="str">
        <f>IF(IFERROR(FIND("X,J",$B88,1),0)=0,"",MAX(S$3:S87)+1)</f>
        <v/>
      </c>
      <c r="T88" s="18" t="str">
        <f>IF(IFERROR(FIND("J",$B88,1),0)=0,"",MAX(T$3:T87)+1)</f>
        <v/>
      </c>
      <c r="U88" s="18" t="str">
        <f>IF(IFERROR(FIND("N",$B88,1),0)=0,"",MAX(U$3:U87)+1)</f>
        <v/>
      </c>
      <c r="V88" s="21">
        <f t="shared" si="1"/>
        <v>0</v>
      </c>
      <c r="W88" s="21"/>
      <c r="X88" s="21" t="e">
        <f>VLOOKUP($A88,Reformat!$A:$K,11,FALSE)</f>
        <v>#N/A</v>
      </c>
    </row>
    <row r="89" spans="1:24" x14ac:dyDescent="0.25">
      <c r="A89" s="18">
        <v>163</v>
      </c>
      <c r="B89" s="21" t="e">
        <f>VLOOKUP(A89,Reformat!A:K,3,FALSE)</f>
        <v>#N/A</v>
      </c>
      <c r="C89" s="29" t="s">
        <v>289</v>
      </c>
      <c r="D89" s="26">
        <v>1400</v>
      </c>
      <c r="E89" s="18" t="str">
        <f>IF(IFERROR($B89,"E")="E","",MAX(E$3:E88)+1)</f>
        <v/>
      </c>
      <c r="F89" s="18" t="str">
        <f>IF(IFERROR($B89,"E")="E","",IF(LEFT($B89,1)=F$3,MAX(F$3:F88)+1,""))</f>
        <v/>
      </c>
      <c r="G89" s="18" t="str">
        <f>IF(IFERROR($B89,"E")="E","",IF(LEFT($B89,2)=G$3,MAX(G$3:G88)+1,IF(LEFT($B89,2)=LEFT(G$3,1)&amp;"S",MAX(G$3:G88)+1,"")))</f>
        <v/>
      </c>
      <c r="H89" s="18" t="str">
        <f>IF(IFERROR($B89,"E")="E","",IF(LEFT($B89,3)=H$3,MAX(H$3:H88)+1,""))</f>
        <v/>
      </c>
      <c r="I89" s="18" t="str">
        <f>IF(IFERROR($B89,"E")="E","",IF(LEFT($B89,1)=I$3,MAX(I$3:I88)+1,""))</f>
        <v/>
      </c>
      <c r="J89" s="18" t="str">
        <f>IF(IFERROR($B89,"E")="E","",IF(LEFT($B89,2)=J$3,MAX(J$3:J88)+1,IF(LEFT($B89,2)=LEFT(J$3,1)&amp;"S",MAX(J$3:J88)+1,"")))</f>
        <v/>
      </c>
      <c r="K89" s="18" t="str">
        <f>IF(IFERROR($B89,"E")="E","",IF(LEFT($B89,3)=K$3,MAX(K$3:K88)+1,""))</f>
        <v/>
      </c>
      <c r="L89" s="18" t="str">
        <f>IF(IFERROR($B89,"E")="E","",IF(LEFT($B89,1)=L$3,MAX(L$3:L88)+1,""))</f>
        <v/>
      </c>
      <c r="M89" s="18" t="str">
        <f>IF(IFERROR($B89,"E")="E","",IF(LEFT($B89,2)=M$3,MAX(M$3:M88)+1,IF(LEFT($B89,2)=LEFT(M$3,1)&amp;"S",MAX(M$3:M88)+1,"")))</f>
        <v/>
      </c>
      <c r="N89" s="18" t="str">
        <f>IF(IFERROR($B89,"E")="E","",IF(LEFT($B89,3)=N$3,MAX(N$3:N88)+1,""))</f>
        <v/>
      </c>
      <c r="O89" s="18" t="str">
        <f>IF(IFERROR(FIND("U",$B89,1),0)=0,"",MAX(O$3:O88)+1)</f>
        <v/>
      </c>
      <c r="P89" s="18" t="str">
        <f>IF(IFERROR(FIND("F",$B89,1),0)=0,"",MAX(P$3:P88)+1)</f>
        <v/>
      </c>
      <c r="Q89" s="18" t="str">
        <f>IF(IFERROR(FIND("M,J",$B89,1),0)=0,"",MAX(Q$3:Q88)+1)</f>
        <v/>
      </c>
      <c r="R89" s="18" t="str">
        <f>IF(IFERROR(FIND("W,J",$B89,1),0)=0,"",MAX(R$3:R88)+1)</f>
        <v/>
      </c>
      <c r="S89" s="18" t="str">
        <f>IF(IFERROR(FIND("X,J",$B89,1),0)=0,"",MAX(S$3:S88)+1)</f>
        <v/>
      </c>
      <c r="T89" s="18" t="str">
        <f>IF(IFERROR(FIND("J",$B89,1),0)=0,"",MAX(T$3:T88)+1)</f>
        <v/>
      </c>
      <c r="U89" s="18" t="str">
        <f>IF(IFERROR(FIND("N",$B89,1),0)=0,"",MAX(U$3:U88)+1)</f>
        <v/>
      </c>
      <c r="V89" s="21">
        <f t="shared" si="1"/>
        <v>0</v>
      </c>
      <c r="W89" s="21"/>
      <c r="X89" s="21" t="e">
        <f>VLOOKUP($A89,Reformat!$A:$K,11,FALSE)</f>
        <v>#N/A</v>
      </c>
    </row>
    <row r="90" spans="1:24" x14ac:dyDescent="0.25">
      <c r="A90" s="18">
        <v>64</v>
      </c>
      <c r="B90" s="21" t="str">
        <f>VLOOKUP(A90,Reformat!A:K,3,FALSE)</f>
        <v>X,F</v>
      </c>
      <c r="C90" s="29" t="s">
        <v>209</v>
      </c>
      <c r="D90" s="26">
        <v>1390</v>
      </c>
      <c r="E90" s="18">
        <f>IF(IFERROR($B90,"E")="E","",MAX(E$3:E89)+1)</f>
        <v>35</v>
      </c>
      <c r="F90" s="18" t="str">
        <f>IF(IFERROR($B90,"E")="E","",IF(LEFT($B90,1)=F$3,MAX(F$3:F89)+1,""))</f>
        <v/>
      </c>
      <c r="G90" s="18" t="str">
        <f>IF(IFERROR($B90,"E")="E","",IF(LEFT($B90,2)=G$3,MAX(G$3:G89)+1,IF(LEFT($B90,2)=LEFT(G$3,1)&amp;"S",MAX(G$3:G89)+1,"")))</f>
        <v/>
      </c>
      <c r="H90" s="18" t="str">
        <f>IF(IFERROR($B90,"E")="E","",IF(LEFT($B90,3)=H$3,MAX(H$3:H89)+1,""))</f>
        <v/>
      </c>
      <c r="I90" s="18" t="str">
        <f>IF(IFERROR($B90,"E")="E","",IF(LEFT($B90,1)=I$3,MAX(I$3:I89)+1,""))</f>
        <v/>
      </c>
      <c r="J90" s="18" t="str">
        <f>IF(IFERROR($B90,"E")="E","",IF(LEFT($B90,2)=J$3,MAX(J$3:J89)+1,IF(LEFT($B90,2)=LEFT(J$3,1)&amp;"S",MAX(J$3:J89)+1,"")))</f>
        <v/>
      </c>
      <c r="K90" s="18" t="str">
        <f>IF(IFERROR($B90,"E")="E","",IF(LEFT($B90,3)=K$3,MAX(K$3:K89)+1,""))</f>
        <v/>
      </c>
      <c r="L90" s="18">
        <f>IF(IFERROR($B90,"E")="E","",IF(LEFT($B90,1)=L$3,MAX(L$3:L89)+1,""))</f>
        <v>20</v>
      </c>
      <c r="M90" s="18" t="str">
        <f>IF(IFERROR($B90,"E")="E","",IF(LEFT($B90,2)=M$3,MAX(M$3:M89)+1,IF(LEFT($B90,2)=LEFT(M$3,1)&amp;"S",MAX(M$3:M89)+1,"")))</f>
        <v/>
      </c>
      <c r="N90" s="18" t="str">
        <f>IF(IFERROR($B90,"E")="E","",IF(LEFT($B90,3)=N$3,MAX(N$3:N89)+1,""))</f>
        <v/>
      </c>
      <c r="O90" s="18" t="str">
        <f>IF(IFERROR(FIND("U",$B90,1),0)=0,"",MAX(O$3:O89)+1)</f>
        <v/>
      </c>
      <c r="P90" s="18">
        <f>IF(IFERROR(FIND("F",$B90,1),0)=0,"",MAX(P$3:P89)+1)</f>
        <v>7</v>
      </c>
      <c r="Q90" s="18" t="str">
        <f>IF(IFERROR(FIND("M,J",$B90,1),0)=0,"",MAX(Q$3:Q89)+1)</f>
        <v/>
      </c>
      <c r="R90" s="18" t="str">
        <f>IF(IFERROR(FIND("W,J",$B90,1),0)=0,"",MAX(R$3:R89)+1)</f>
        <v/>
      </c>
      <c r="S90" s="18" t="str">
        <f>IF(IFERROR(FIND("X,J",$B90,1),0)=0,"",MAX(S$3:S89)+1)</f>
        <v/>
      </c>
      <c r="T90" s="18" t="str">
        <f>IF(IFERROR(FIND("J",$B90,1),0)=0,"",MAX(T$3:T89)+1)</f>
        <v/>
      </c>
      <c r="U90" s="18" t="str">
        <f>IF(IFERROR(FIND("N",$B90,1),0)=0,"",MAX(U$3:U89)+1)</f>
        <v/>
      </c>
      <c r="V90" s="21">
        <f t="shared" si="1"/>
        <v>7</v>
      </c>
      <c r="W90" s="21"/>
      <c r="X90" s="21" t="str">
        <f>VLOOKUP($A90,Reformat!$A:$K,11,FALSE)</f>
        <v>Katrina Kenah, Aaron Kenah, Finn Kenah, Ivy Kenah</v>
      </c>
    </row>
    <row r="91" spans="1:24" x14ac:dyDescent="0.25">
      <c r="A91" s="18">
        <v>119</v>
      </c>
      <c r="B91" s="21" t="e">
        <f>VLOOKUP(A91,Reformat!A:K,3,FALSE)</f>
        <v>#N/A</v>
      </c>
      <c r="C91" s="29" t="s">
        <v>235</v>
      </c>
      <c r="D91" s="26">
        <v>1390</v>
      </c>
      <c r="E91" s="18" t="str">
        <f>IF(IFERROR($B91,"E")="E","",MAX(E$3:E90)+1)</f>
        <v/>
      </c>
      <c r="F91" s="18" t="str">
        <f>IF(IFERROR($B91,"E")="E","",IF(LEFT($B91,1)=F$3,MAX(F$3:F90)+1,""))</f>
        <v/>
      </c>
      <c r="G91" s="18" t="str">
        <f>IF(IFERROR($B91,"E")="E","",IF(LEFT($B91,2)=G$3,MAX(G$3:G90)+1,IF(LEFT($B91,2)=LEFT(G$3,1)&amp;"S",MAX(G$3:G90)+1,"")))</f>
        <v/>
      </c>
      <c r="H91" s="18" t="str">
        <f>IF(IFERROR($B91,"E")="E","",IF(LEFT($B91,3)=H$3,MAX(H$3:H90)+1,""))</f>
        <v/>
      </c>
      <c r="I91" s="18" t="str">
        <f>IF(IFERROR($B91,"E")="E","",IF(LEFT($B91,1)=I$3,MAX(I$3:I90)+1,""))</f>
        <v/>
      </c>
      <c r="J91" s="18" t="str">
        <f>IF(IFERROR($B91,"E")="E","",IF(LEFT($B91,2)=J$3,MAX(J$3:J90)+1,IF(LEFT($B91,2)=LEFT(J$3,1)&amp;"S",MAX(J$3:J90)+1,"")))</f>
        <v/>
      </c>
      <c r="K91" s="18" t="str">
        <f>IF(IFERROR($B91,"E")="E","",IF(LEFT($B91,3)=K$3,MAX(K$3:K90)+1,""))</f>
        <v/>
      </c>
      <c r="L91" s="18" t="str">
        <f>IF(IFERROR($B91,"E")="E","",IF(LEFT($B91,1)=L$3,MAX(L$3:L90)+1,""))</f>
        <v/>
      </c>
      <c r="M91" s="18" t="str">
        <f>IF(IFERROR($B91,"E")="E","",IF(LEFT($B91,2)=M$3,MAX(M$3:M90)+1,IF(LEFT($B91,2)=LEFT(M$3,1)&amp;"S",MAX(M$3:M90)+1,"")))</f>
        <v/>
      </c>
      <c r="N91" s="18" t="str">
        <f>IF(IFERROR($B91,"E")="E","",IF(LEFT($B91,3)=N$3,MAX(N$3:N90)+1,""))</f>
        <v/>
      </c>
      <c r="O91" s="18" t="str">
        <f>IF(IFERROR(FIND("U",$B91,1),0)=0,"",MAX(O$3:O90)+1)</f>
        <v/>
      </c>
      <c r="P91" s="18" t="str">
        <f>IF(IFERROR(FIND("F",$B91,1),0)=0,"",MAX(P$3:P90)+1)</f>
        <v/>
      </c>
      <c r="Q91" s="18" t="str">
        <f>IF(IFERROR(FIND("M,J",$B91,1),0)=0,"",MAX(Q$3:Q90)+1)</f>
        <v/>
      </c>
      <c r="R91" s="18" t="str">
        <f>IF(IFERROR(FIND("W,J",$B91,1),0)=0,"",MAX(R$3:R90)+1)</f>
        <v/>
      </c>
      <c r="S91" s="18" t="str">
        <f>IF(IFERROR(FIND("X,J",$B91,1),0)=0,"",MAX(S$3:S90)+1)</f>
        <v/>
      </c>
      <c r="T91" s="18" t="str">
        <f>IF(IFERROR(FIND("J",$B91,1),0)=0,"",MAX(T$3:T90)+1)</f>
        <v/>
      </c>
      <c r="U91" s="18" t="str">
        <f>IF(IFERROR(FIND("N",$B91,1),0)=0,"",MAX(U$3:U90)+1)</f>
        <v/>
      </c>
      <c r="V91" s="21">
        <f t="shared" si="1"/>
        <v>0</v>
      </c>
      <c r="W91" s="21"/>
      <c r="X91" s="21" t="e">
        <f>VLOOKUP($A91,Reformat!$A:$K,11,FALSE)</f>
        <v>#N/A</v>
      </c>
    </row>
    <row r="92" spans="1:24" x14ac:dyDescent="0.25">
      <c r="A92" s="18">
        <v>116</v>
      </c>
      <c r="B92" s="21" t="e">
        <f>VLOOKUP(A92,Reformat!A:K,3,FALSE)</f>
        <v>#N/A</v>
      </c>
      <c r="C92" s="29" t="s">
        <v>301</v>
      </c>
      <c r="D92" s="26">
        <v>1390</v>
      </c>
      <c r="E92" s="18" t="str">
        <f>IF(IFERROR($B92,"E")="E","",MAX(E$3:E91)+1)</f>
        <v/>
      </c>
      <c r="F92" s="18" t="str">
        <f>IF(IFERROR($B92,"E")="E","",IF(LEFT($B92,1)=F$3,MAX(F$3:F91)+1,""))</f>
        <v/>
      </c>
      <c r="G92" s="18" t="str">
        <f>IF(IFERROR($B92,"E")="E","",IF(LEFT($B92,2)=G$3,MAX(G$3:G91)+1,IF(LEFT($B92,2)=LEFT(G$3,1)&amp;"S",MAX(G$3:G91)+1,"")))</f>
        <v/>
      </c>
      <c r="H92" s="18" t="str">
        <f>IF(IFERROR($B92,"E")="E","",IF(LEFT($B92,3)=H$3,MAX(H$3:H91)+1,""))</f>
        <v/>
      </c>
      <c r="I92" s="18" t="str">
        <f>IF(IFERROR($B92,"E")="E","",IF(LEFT($B92,1)=I$3,MAX(I$3:I91)+1,""))</f>
        <v/>
      </c>
      <c r="J92" s="18" t="str">
        <f>IF(IFERROR($B92,"E")="E","",IF(LEFT($B92,2)=J$3,MAX(J$3:J91)+1,IF(LEFT($B92,2)=LEFT(J$3,1)&amp;"S",MAX(J$3:J91)+1,"")))</f>
        <v/>
      </c>
      <c r="K92" s="18" t="str">
        <f>IF(IFERROR($B92,"E")="E","",IF(LEFT($B92,3)=K$3,MAX(K$3:K91)+1,""))</f>
        <v/>
      </c>
      <c r="L92" s="18" t="str">
        <f>IF(IFERROR($B92,"E")="E","",IF(LEFT($B92,1)=L$3,MAX(L$3:L91)+1,""))</f>
        <v/>
      </c>
      <c r="M92" s="18" t="str">
        <f>IF(IFERROR($B92,"E")="E","",IF(LEFT($B92,2)=M$3,MAX(M$3:M91)+1,IF(LEFT($B92,2)=LEFT(M$3,1)&amp;"S",MAX(M$3:M91)+1,"")))</f>
        <v/>
      </c>
      <c r="N92" s="18" t="str">
        <f>IF(IFERROR($B92,"E")="E","",IF(LEFT($B92,3)=N$3,MAX(N$3:N91)+1,""))</f>
        <v/>
      </c>
      <c r="O92" s="18" t="str">
        <f>IF(IFERROR(FIND("U",$B92,1),0)=0,"",MAX(O$3:O91)+1)</f>
        <v/>
      </c>
      <c r="P92" s="18" t="str">
        <f>IF(IFERROR(FIND("F",$B92,1),0)=0,"",MAX(P$3:P91)+1)</f>
        <v/>
      </c>
      <c r="Q92" s="18" t="str">
        <f>IF(IFERROR(FIND("M,J",$B92,1),0)=0,"",MAX(Q$3:Q91)+1)</f>
        <v/>
      </c>
      <c r="R92" s="18" t="str">
        <f>IF(IFERROR(FIND("W,J",$B92,1),0)=0,"",MAX(R$3:R91)+1)</f>
        <v/>
      </c>
      <c r="S92" s="18" t="str">
        <f>IF(IFERROR(FIND("X,J",$B92,1),0)=0,"",MAX(S$3:S91)+1)</f>
        <v/>
      </c>
      <c r="T92" s="18" t="str">
        <f>IF(IFERROR(FIND("J",$B92,1),0)=0,"",MAX(T$3:T91)+1)</f>
        <v/>
      </c>
      <c r="U92" s="18" t="str">
        <f>IF(IFERROR(FIND("N",$B92,1),0)=0,"",MAX(U$3:U91)+1)</f>
        <v/>
      </c>
      <c r="V92" s="21">
        <f t="shared" si="1"/>
        <v>0</v>
      </c>
      <c r="W92" s="21"/>
      <c r="X92" s="21" t="e">
        <f>VLOOKUP($A92,Reformat!$A:$K,11,FALSE)</f>
        <v>#N/A</v>
      </c>
    </row>
    <row r="93" spans="1:24" x14ac:dyDescent="0.25">
      <c r="A93" s="18">
        <v>7</v>
      </c>
      <c r="B93" s="21" t="str">
        <f>VLOOKUP(A93,Reformat!A:K,3,FALSE)</f>
        <v>WV,N</v>
      </c>
      <c r="C93" s="29" t="s">
        <v>190</v>
      </c>
      <c r="D93" s="26">
        <v>1370</v>
      </c>
      <c r="E93" s="18">
        <f>IF(IFERROR($B93,"E")="E","",MAX(E$3:E92)+1)</f>
        <v>36</v>
      </c>
      <c r="F93" s="18" t="str">
        <f>IF(IFERROR($B93,"E")="E","",IF(LEFT($B93,1)=F$3,MAX(F$3:F92)+1,""))</f>
        <v/>
      </c>
      <c r="G93" s="18" t="str">
        <f>IF(IFERROR($B93,"E")="E","",IF(LEFT($B93,2)=G$3,MAX(G$3:G92)+1,IF(LEFT($B93,2)=LEFT(G$3,1)&amp;"S",MAX(G$3:G92)+1,"")))</f>
        <v/>
      </c>
      <c r="H93" s="18" t="str">
        <f>IF(IFERROR($B93,"E")="E","",IF(LEFT($B93,3)=H$3,MAX(H$3:H92)+1,""))</f>
        <v/>
      </c>
      <c r="I93" s="18">
        <f>IF(IFERROR($B93,"E")="E","",IF(LEFT($B93,1)=I$3,MAX(I$3:I92)+1,""))</f>
        <v>14</v>
      </c>
      <c r="J93" s="18">
        <f>IF(IFERROR($B93,"E")="E","",IF(LEFT($B93,2)=J$3,MAX(J$3:J92)+1,IF(LEFT($B93,2)=LEFT(J$3,1)&amp;"S",MAX(J$3:J92)+1,"")))</f>
        <v>9</v>
      </c>
      <c r="K93" s="18" t="str">
        <f>IF(IFERROR($B93,"E")="E","",IF(LEFT($B93,3)=K$3,MAX(K$3:K92)+1,""))</f>
        <v/>
      </c>
      <c r="L93" s="18" t="str">
        <f>IF(IFERROR($B93,"E")="E","",IF(LEFT($B93,1)=L$3,MAX(L$3:L92)+1,""))</f>
        <v/>
      </c>
      <c r="M93" s="18" t="str">
        <f>IF(IFERROR($B93,"E")="E","",IF(LEFT($B93,2)=M$3,MAX(M$3:M92)+1,IF(LEFT($B93,2)=LEFT(M$3,1)&amp;"S",MAX(M$3:M92)+1,"")))</f>
        <v/>
      </c>
      <c r="N93" s="18" t="str">
        <f>IF(IFERROR($B93,"E")="E","",IF(LEFT($B93,3)=N$3,MAX(N$3:N92)+1,""))</f>
        <v/>
      </c>
      <c r="O93" s="18" t="str">
        <f>IF(IFERROR(FIND("U",$B93,1),0)=0,"",MAX(O$3:O92)+1)</f>
        <v/>
      </c>
      <c r="P93" s="18" t="str">
        <f>IF(IFERROR(FIND("F",$B93,1),0)=0,"",MAX(P$3:P92)+1)</f>
        <v/>
      </c>
      <c r="Q93" s="18" t="str">
        <f>IF(IFERROR(FIND("M,J",$B93,1),0)=0,"",MAX(Q$3:Q92)+1)</f>
        <v/>
      </c>
      <c r="R93" s="18" t="str">
        <f>IF(IFERROR(FIND("W,J",$B93,1),0)=0,"",MAX(R$3:R92)+1)</f>
        <v/>
      </c>
      <c r="S93" s="18" t="str">
        <f>IF(IFERROR(FIND("X,J",$B93,1),0)=0,"",MAX(S$3:S92)+1)</f>
        <v/>
      </c>
      <c r="T93" s="18" t="str">
        <f>IF(IFERROR(FIND("J",$B93,1),0)=0,"",MAX(T$3:T92)+1)</f>
        <v/>
      </c>
      <c r="U93" s="18">
        <f>IF(IFERROR(FIND("N",$B93,1),0)=0,"",MAX(U$3:U92)+1)</f>
        <v>8</v>
      </c>
      <c r="V93" s="21">
        <f t="shared" si="1"/>
        <v>8</v>
      </c>
      <c r="W93" s="21"/>
      <c r="X93" s="21" t="str">
        <f>VLOOKUP($A93,Reformat!$A:$K,11,FALSE)</f>
        <v>Kerri-Ann Jessep, Ann Cook, Joanna Jagla, Renai Crowe</v>
      </c>
    </row>
    <row r="94" spans="1:24" x14ac:dyDescent="0.25">
      <c r="A94" s="18">
        <v>35</v>
      </c>
      <c r="B94" s="21" t="str">
        <f>VLOOKUP(A94,Reformat!A:K,3,FALSE)</f>
        <v>WV</v>
      </c>
      <c r="C94" s="29" t="s">
        <v>216</v>
      </c>
      <c r="D94" s="26">
        <v>1370</v>
      </c>
      <c r="E94" s="18">
        <f>IF(IFERROR($B94,"E")="E","",MAX(E$3:E93)+1)</f>
        <v>37</v>
      </c>
      <c r="F94" s="18" t="str">
        <f>IF(IFERROR($B94,"E")="E","",IF(LEFT($B94,1)=F$3,MAX(F$3:F93)+1,""))</f>
        <v/>
      </c>
      <c r="G94" s="18" t="str">
        <f>IF(IFERROR($B94,"E")="E","",IF(LEFT($B94,2)=G$3,MAX(G$3:G93)+1,IF(LEFT($B94,2)=LEFT(G$3,1)&amp;"S",MAX(G$3:G93)+1,"")))</f>
        <v/>
      </c>
      <c r="H94" s="18" t="str">
        <f>IF(IFERROR($B94,"E")="E","",IF(LEFT($B94,3)=H$3,MAX(H$3:H93)+1,""))</f>
        <v/>
      </c>
      <c r="I94" s="18">
        <f>IF(IFERROR($B94,"E")="E","",IF(LEFT($B94,1)=I$3,MAX(I$3:I93)+1,""))</f>
        <v>15</v>
      </c>
      <c r="J94" s="18">
        <f>IF(IFERROR($B94,"E")="E","",IF(LEFT($B94,2)=J$3,MAX(J$3:J93)+1,IF(LEFT($B94,2)=LEFT(J$3,1)&amp;"S",MAX(J$3:J93)+1,"")))</f>
        <v>10</v>
      </c>
      <c r="K94" s="18" t="str">
        <f>IF(IFERROR($B94,"E")="E","",IF(LEFT($B94,3)=K$3,MAX(K$3:K93)+1,""))</f>
        <v/>
      </c>
      <c r="L94" s="18" t="str">
        <f>IF(IFERROR($B94,"E")="E","",IF(LEFT($B94,1)=L$3,MAX(L$3:L93)+1,""))</f>
        <v/>
      </c>
      <c r="M94" s="18" t="str">
        <f>IF(IFERROR($B94,"E")="E","",IF(LEFT($B94,2)=M$3,MAX(M$3:M93)+1,IF(LEFT($B94,2)=LEFT(M$3,1)&amp;"S",MAX(M$3:M93)+1,"")))</f>
        <v/>
      </c>
      <c r="N94" s="18" t="str">
        <f>IF(IFERROR($B94,"E")="E","",IF(LEFT($B94,3)=N$3,MAX(N$3:N93)+1,""))</f>
        <v/>
      </c>
      <c r="O94" s="18" t="str">
        <f>IF(IFERROR(FIND("U",$B94,1),0)=0,"",MAX(O$3:O93)+1)</f>
        <v/>
      </c>
      <c r="P94" s="18" t="str">
        <f>IF(IFERROR(FIND("F",$B94,1),0)=0,"",MAX(P$3:P93)+1)</f>
        <v/>
      </c>
      <c r="Q94" s="18" t="str">
        <f>IF(IFERROR(FIND("M,J",$B94,1),0)=0,"",MAX(Q$3:Q93)+1)</f>
        <v/>
      </c>
      <c r="R94" s="18" t="str">
        <f>IF(IFERROR(FIND("W,J",$B94,1),0)=0,"",MAX(R$3:R93)+1)</f>
        <v/>
      </c>
      <c r="S94" s="18" t="str">
        <f>IF(IFERROR(FIND("X,J",$B94,1),0)=0,"",MAX(S$3:S93)+1)</f>
        <v/>
      </c>
      <c r="T94" s="18" t="str">
        <f>IF(IFERROR(FIND("J",$B94,1),0)=0,"",MAX(T$3:T93)+1)</f>
        <v/>
      </c>
      <c r="U94" s="18" t="str">
        <f>IF(IFERROR(FIND("N",$B94,1),0)=0,"",MAX(U$3:U93)+1)</f>
        <v/>
      </c>
      <c r="V94" s="21">
        <f t="shared" si="1"/>
        <v>10</v>
      </c>
      <c r="W94" s="21"/>
      <c r="X94" s="21" t="str">
        <f>VLOOKUP($A94,Reformat!$A:$K,11,FALSE)</f>
        <v>Sue Wilson, Kerry Murrell</v>
      </c>
    </row>
    <row r="95" spans="1:24" x14ac:dyDescent="0.25">
      <c r="A95" s="18">
        <v>82</v>
      </c>
      <c r="B95" s="21" t="e">
        <f>VLOOKUP(A95,Reformat!A:K,3,FALSE)</f>
        <v>#N/A</v>
      </c>
      <c r="C95" s="29" t="s">
        <v>187</v>
      </c>
      <c r="D95" s="26">
        <v>1300</v>
      </c>
      <c r="E95" s="18" t="str">
        <f>IF(IFERROR($B95,"E")="E","",MAX(E$3:E94)+1)</f>
        <v/>
      </c>
      <c r="F95" s="18" t="str">
        <f>IF(IFERROR($B95,"E")="E","",IF(LEFT($B95,1)=F$3,MAX(F$3:F94)+1,""))</f>
        <v/>
      </c>
      <c r="G95" s="18" t="str">
        <f>IF(IFERROR($B95,"E")="E","",IF(LEFT($B95,2)=G$3,MAX(G$3:G94)+1,IF(LEFT($B95,2)=LEFT(G$3,1)&amp;"S",MAX(G$3:G94)+1,"")))</f>
        <v/>
      </c>
      <c r="H95" s="18" t="str">
        <f>IF(IFERROR($B95,"E")="E","",IF(LEFT($B95,3)=H$3,MAX(H$3:H94)+1,""))</f>
        <v/>
      </c>
      <c r="I95" s="18" t="str">
        <f>IF(IFERROR($B95,"E")="E","",IF(LEFT($B95,1)=I$3,MAX(I$3:I94)+1,""))</f>
        <v/>
      </c>
      <c r="J95" s="18" t="str">
        <f>IF(IFERROR($B95,"E")="E","",IF(LEFT($B95,2)=J$3,MAX(J$3:J94)+1,IF(LEFT($B95,2)=LEFT(J$3,1)&amp;"S",MAX(J$3:J94)+1,"")))</f>
        <v/>
      </c>
      <c r="K95" s="18" t="str">
        <f>IF(IFERROR($B95,"E")="E","",IF(LEFT($B95,3)=K$3,MAX(K$3:K94)+1,""))</f>
        <v/>
      </c>
      <c r="L95" s="18" t="str">
        <f>IF(IFERROR($B95,"E")="E","",IF(LEFT($B95,1)=L$3,MAX(L$3:L94)+1,""))</f>
        <v/>
      </c>
      <c r="M95" s="18" t="str">
        <f>IF(IFERROR($B95,"E")="E","",IF(LEFT($B95,2)=M$3,MAX(M$3:M94)+1,IF(LEFT($B95,2)=LEFT(M$3,1)&amp;"S",MAX(M$3:M94)+1,"")))</f>
        <v/>
      </c>
      <c r="N95" s="18" t="str">
        <f>IF(IFERROR($B95,"E")="E","",IF(LEFT($B95,3)=N$3,MAX(N$3:N94)+1,""))</f>
        <v/>
      </c>
      <c r="O95" s="18" t="str">
        <f>IF(IFERROR(FIND("U",$B95,1),0)=0,"",MAX(O$3:O94)+1)</f>
        <v/>
      </c>
      <c r="P95" s="18" t="str">
        <f>IF(IFERROR(FIND("F",$B95,1),0)=0,"",MAX(P$3:P94)+1)</f>
        <v/>
      </c>
      <c r="Q95" s="18" t="str">
        <f>IF(IFERROR(FIND("M,J",$B95,1),0)=0,"",MAX(Q$3:Q94)+1)</f>
        <v/>
      </c>
      <c r="R95" s="18" t="str">
        <f>IF(IFERROR(FIND("W,J",$B95,1),0)=0,"",MAX(R$3:R94)+1)</f>
        <v/>
      </c>
      <c r="S95" s="18" t="str">
        <f>IF(IFERROR(FIND("X,J",$B95,1),0)=0,"",MAX(S$3:S94)+1)</f>
        <v/>
      </c>
      <c r="T95" s="18" t="str">
        <f>IF(IFERROR(FIND("J",$B95,1),0)=0,"",MAX(T$3:T94)+1)</f>
        <v/>
      </c>
      <c r="U95" s="18" t="str">
        <f>IF(IFERROR(FIND("N",$B95,1),0)=0,"",MAX(U$3:U94)+1)</f>
        <v/>
      </c>
      <c r="V95" s="21">
        <f t="shared" si="1"/>
        <v>0</v>
      </c>
      <c r="W95" s="21"/>
      <c r="X95" s="21" t="e">
        <f>VLOOKUP($A95,Reformat!$A:$K,11,FALSE)</f>
        <v>#N/A</v>
      </c>
    </row>
    <row r="96" spans="1:24" x14ac:dyDescent="0.25">
      <c r="A96" s="18">
        <v>70</v>
      </c>
      <c r="B96" s="21" t="e">
        <f>VLOOKUP(A96,Reformat!A:K,3,FALSE)</f>
        <v>#N/A</v>
      </c>
      <c r="C96" s="29" t="s">
        <v>248</v>
      </c>
      <c r="D96" s="26">
        <v>1300</v>
      </c>
      <c r="E96" s="18" t="str">
        <f>IF(IFERROR($B96,"E")="E","",MAX(E$3:E95)+1)</f>
        <v/>
      </c>
      <c r="F96" s="18" t="str">
        <f>IF(IFERROR($B96,"E")="E","",IF(LEFT($B96,1)=F$3,MAX(F$3:F95)+1,""))</f>
        <v/>
      </c>
      <c r="G96" s="18" t="str">
        <f>IF(IFERROR($B96,"E")="E","",IF(LEFT($B96,2)=G$3,MAX(G$3:G95)+1,IF(LEFT($B96,2)=LEFT(G$3,1)&amp;"S",MAX(G$3:G95)+1,"")))</f>
        <v/>
      </c>
      <c r="H96" s="18" t="str">
        <f>IF(IFERROR($B96,"E")="E","",IF(LEFT($B96,3)=H$3,MAX(H$3:H95)+1,""))</f>
        <v/>
      </c>
      <c r="I96" s="18" t="str">
        <f>IF(IFERROR($B96,"E")="E","",IF(LEFT($B96,1)=I$3,MAX(I$3:I95)+1,""))</f>
        <v/>
      </c>
      <c r="J96" s="18" t="str">
        <f>IF(IFERROR($B96,"E")="E","",IF(LEFT($B96,2)=J$3,MAX(J$3:J95)+1,IF(LEFT($B96,2)=LEFT(J$3,1)&amp;"S",MAX(J$3:J95)+1,"")))</f>
        <v/>
      </c>
      <c r="K96" s="18" t="str">
        <f>IF(IFERROR($B96,"E")="E","",IF(LEFT($B96,3)=K$3,MAX(K$3:K95)+1,""))</f>
        <v/>
      </c>
      <c r="L96" s="18" t="str">
        <f>IF(IFERROR($B96,"E")="E","",IF(LEFT($B96,1)=L$3,MAX(L$3:L95)+1,""))</f>
        <v/>
      </c>
      <c r="M96" s="18" t="str">
        <f>IF(IFERROR($B96,"E")="E","",IF(LEFT($B96,2)=M$3,MAX(M$3:M95)+1,IF(LEFT($B96,2)=LEFT(M$3,1)&amp;"S",MAX(M$3:M95)+1,"")))</f>
        <v/>
      </c>
      <c r="N96" s="18" t="str">
        <f>IF(IFERROR($B96,"E")="E","",IF(LEFT($B96,3)=N$3,MAX(N$3:N95)+1,""))</f>
        <v/>
      </c>
      <c r="O96" s="18" t="str">
        <f>IF(IFERROR(FIND("U",$B96,1),0)=0,"",MAX(O$3:O95)+1)</f>
        <v/>
      </c>
      <c r="P96" s="18" t="str">
        <f>IF(IFERROR(FIND("F",$B96,1),0)=0,"",MAX(P$3:P95)+1)</f>
        <v/>
      </c>
      <c r="Q96" s="18" t="str">
        <f>IF(IFERROR(FIND("M,J",$B96,1),0)=0,"",MAX(Q$3:Q95)+1)</f>
        <v/>
      </c>
      <c r="R96" s="18" t="str">
        <f>IF(IFERROR(FIND("W,J",$B96,1),0)=0,"",MAX(R$3:R95)+1)</f>
        <v/>
      </c>
      <c r="S96" s="18" t="str">
        <f>IF(IFERROR(FIND("X,J",$B96,1),0)=0,"",MAX(S$3:S95)+1)</f>
        <v/>
      </c>
      <c r="T96" s="18" t="str">
        <f>IF(IFERROR(FIND("J",$B96,1),0)=0,"",MAX(T$3:T95)+1)</f>
        <v/>
      </c>
      <c r="U96" s="18" t="str">
        <f>IF(IFERROR(FIND("N",$B96,1),0)=0,"",MAX(U$3:U95)+1)</f>
        <v/>
      </c>
      <c r="V96" s="21">
        <f t="shared" si="1"/>
        <v>0</v>
      </c>
      <c r="W96" s="21"/>
      <c r="X96" s="21" t="e">
        <f>VLOOKUP($A96,Reformat!$A:$K,11,FALSE)</f>
        <v>#N/A</v>
      </c>
    </row>
    <row r="97" spans="1:24" x14ac:dyDescent="0.25">
      <c r="A97" s="18">
        <v>37</v>
      </c>
      <c r="B97" s="21" t="str">
        <f>VLOOKUP(A97,Reformat!A:K,3,FALSE)</f>
        <v>W</v>
      </c>
      <c r="C97" s="29" t="s">
        <v>191</v>
      </c>
      <c r="D97" s="26">
        <v>1270</v>
      </c>
      <c r="E97" s="18">
        <f>IF(IFERROR($B97,"E")="E","",MAX(E$3:E96)+1)</f>
        <v>38</v>
      </c>
      <c r="F97" s="18" t="str">
        <f>IF(IFERROR($B97,"E")="E","",IF(LEFT($B97,1)=F$3,MAX(F$3:F96)+1,""))</f>
        <v/>
      </c>
      <c r="G97" s="18" t="str">
        <f>IF(IFERROR($B97,"E")="E","",IF(LEFT($B97,2)=G$3,MAX(G$3:G96)+1,IF(LEFT($B97,2)=LEFT(G$3,1)&amp;"S",MAX(G$3:G96)+1,"")))</f>
        <v/>
      </c>
      <c r="H97" s="18" t="str">
        <f>IF(IFERROR($B97,"E")="E","",IF(LEFT($B97,3)=H$3,MAX(H$3:H96)+1,""))</f>
        <v/>
      </c>
      <c r="I97" s="18">
        <f>IF(IFERROR($B97,"E")="E","",IF(LEFT($B97,1)=I$3,MAX(I$3:I96)+1,""))</f>
        <v>16</v>
      </c>
      <c r="J97" s="18" t="str">
        <f>IF(IFERROR($B97,"E")="E","",IF(LEFT($B97,2)=J$3,MAX(J$3:J96)+1,IF(LEFT($B97,2)=LEFT(J$3,1)&amp;"S",MAX(J$3:J96)+1,"")))</f>
        <v/>
      </c>
      <c r="K97" s="18" t="str">
        <f>IF(IFERROR($B97,"E")="E","",IF(LEFT($B97,3)=K$3,MAX(K$3:K96)+1,""))</f>
        <v/>
      </c>
      <c r="L97" s="18" t="str">
        <f>IF(IFERROR($B97,"E")="E","",IF(LEFT($B97,1)=L$3,MAX(L$3:L96)+1,""))</f>
        <v/>
      </c>
      <c r="M97" s="18" t="str">
        <f>IF(IFERROR($B97,"E")="E","",IF(LEFT($B97,2)=M$3,MAX(M$3:M96)+1,IF(LEFT($B97,2)=LEFT(M$3,1)&amp;"S",MAX(M$3:M96)+1,"")))</f>
        <v/>
      </c>
      <c r="N97" s="18" t="str">
        <f>IF(IFERROR($B97,"E")="E","",IF(LEFT($B97,3)=N$3,MAX(N$3:N96)+1,""))</f>
        <v/>
      </c>
      <c r="O97" s="18" t="str">
        <f>IF(IFERROR(FIND("U",$B97,1),0)=0,"",MAX(O$3:O96)+1)</f>
        <v/>
      </c>
      <c r="P97" s="18" t="str">
        <f>IF(IFERROR(FIND("F",$B97,1),0)=0,"",MAX(P$3:P96)+1)</f>
        <v/>
      </c>
      <c r="Q97" s="18" t="str">
        <f>IF(IFERROR(FIND("M,J",$B97,1),0)=0,"",MAX(Q$3:Q96)+1)</f>
        <v/>
      </c>
      <c r="R97" s="18" t="str">
        <f>IF(IFERROR(FIND("W,J",$B97,1),0)=0,"",MAX(R$3:R96)+1)</f>
        <v/>
      </c>
      <c r="S97" s="18" t="str">
        <f>IF(IFERROR(FIND("X,J",$B97,1),0)=0,"",MAX(S$3:S96)+1)</f>
        <v/>
      </c>
      <c r="T97" s="18" t="str">
        <f>IF(IFERROR(FIND("J",$B97,1),0)=0,"",MAX(T$3:T96)+1)</f>
        <v/>
      </c>
      <c r="U97" s="18" t="str">
        <f>IF(IFERROR(FIND("N",$B97,1),0)=0,"",MAX(U$3:U96)+1)</f>
        <v/>
      </c>
      <c r="V97" s="21">
        <f t="shared" si="1"/>
        <v>16</v>
      </c>
      <c r="W97" s="21"/>
      <c r="X97" s="21" t="str">
        <f>VLOOKUP($A97,Reformat!$A:$K,11,FALSE)</f>
        <v>Lauren Jackson, Andrea Jackson</v>
      </c>
    </row>
    <row r="98" spans="1:24" x14ac:dyDescent="0.25">
      <c r="A98" s="18">
        <v>141</v>
      </c>
      <c r="B98" s="21" t="e">
        <f>VLOOKUP(A98,Reformat!A:K,3,FALSE)</f>
        <v>#N/A</v>
      </c>
      <c r="C98" s="29" t="s">
        <v>290</v>
      </c>
      <c r="D98" s="26">
        <v>1270</v>
      </c>
      <c r="E98" s="18" t="str">
        <f>IF(IFERROR($B98,"E")="E","",MAX(E$3:E97)+1)</f>
        <v/>
      </c>
      <c r="F98" s="18" t="str">
        <f>IF(IFERROR($B98,"E")="E","",IF(LEFT($B98,1)=F$3,MAX(F$3:F97)+1,""))</f>
        <v/>
      </c>
      <c r="G98" s="18" t="str">
        <f>IF(IFERROR($B98,"E")="E","",IF(LEFT($B98,2)=G$3,MAX(G$3:G97)+1,IF(LEFT($B98,2)=LEFT(G$3,1)&amp;"S",MAX(G$3:G97)+1,"")))</f>
        <v/>
      </c>
      <c r="H98" s="18" t="str">
        <f>IF(IFERROR($B98,"E")="E","",IF(LEFT($B98,3)=H$3,MAX(H$3:H97)+1,""))</f>
        <v/>
      </c>
      <c r="I98" s="18" t="str">
        <f>IF(IFERROR($B98,"E")="E","",IF(LEFT($B98,1)=I$3,MAX(I$3:I97)+1,""))</f>
        <v/>
      </c>
      <c r="J98" s="18" t="str">
        <f>IF(IFERROR($B98,"E")="E","",IF(LEFT($B98,2)=J$3,MAX(J$3:J97)+1,IF(LEFT($B98,2)=LEFT(J$3,1)&amp;"S",MAX(J$3:J97)+1,"")))</f>
        <v/>
      </c>
      <c r="K98" s="18" t="str">
        <f>IF(IFERROR($B98,"E")="E","",IF(LEFT($B98,3)=K$3,MAX(K$3:K97)+1,""))</f>
        <v/>
      </c>
      <c r="L98" s="18" t="str">
        <f>IF(IFERROR($B98,"E")="E","",IF(LEFT($B98,1)=L$3,MAX(L$3:L97)+1,""))</f>
        <v/>
      </c>
      <c r="M98" s="18" t="str">
        <f>IF(IFERROR($B98,"E")="E","",IF(LEFT($B98,2)=M$3,MAX(M$3:M97)+1,IF(LEFT($B98,2)=LEFT(M$3,1)&amp;"S",MAX(M$3:M97)+1,"")))</f>
        <v/>
      </c>
      <c r="N98" s="18" t="str">
        <f>IF(IFERROR($B98,"E")="E","",IF(LEFT($B98,3)=N$3,MAX(N$3:N97)+1,""))</f>
        <v/>
      </c>
      <c r="O98" s="18" t="str">
        <f>IF(IFERROR(FIND("U",$B98,1),0)=0,"",MAX(O$3:O97)+1)</f>
        <v/>
      </c>
      <c r="P98" s="18" t="str">
        <f>IF(IFERROR(FIND("F",$B98,1),0)=0,"",MAX(P$3:P97)+1)</f>
        <v/>
      </c>
      <c r="Q98" s="18" t="str">
        <f>IF(IFERROR(FIND("M,J",$B98,1),0)=0,"",MAX(Q$3:Q97)+1)</f>
        <v/>
      </c>
      <c r="R98" s="18" t="str">
        <f>IF(IFERROR(FIND("W,J",$B98,1),0)=0,"",MAX(R$3:R97)+1)</f>
        <v/>
      </c>
      <c r="S98" s="18" t="str">
        <f>IF(IFERROR(FIND("X,J",$B98,1),0)=0,"",MAX(S$3:S97)+1)</f>
        <v/>
      </c>
      <c r="T98" s="18" t="str">
        <f>IF(IFERROR(FIND("J",$B98,1),0)=0,"",MAX(T$3:T97)+1)</f>
        <v/>
      </c>
      <c r="U98" s="18" t="str">
        <f>IF(IFERROR(FIND("N",$B98,1),0)=0,"",MAX(U$3:U97)+1)</f>
        <v/>
      </c>
      <c r="V98" s="21">
        <f t="shared" si="1"/>
        <v>0</v>
      </c>
      <c r="W98" s="21"/>
      <c r="X98" s="21" t="e">
        <f>VLOOKUP($A98,Reformat!$A:$K,11,FALSE)</f>
        <v>#N/A</v>
      </c>
    </row>
    <row r="99" spans="1:24" x14ac:dyDescent="0.25">
      <c r="A99" s="18">
        <v>167</v>
      </c>
      <c r="B99" s="21" t="e">
        <f>VLOOKUP(A99,Reformat!A:K,3,FALSE)</f>
        <v>#N/A</v>
      </c>
      <c r="C99" s="29" t="s">
        <v>174</v>
      </c>
      <c r="D99" s="26">
        <v>1230</v>
      </c>
      <c r="E99" s="18" t="str">
        <f>IF(IFERROR($B99,"E")="E","",MAX(E$3:E98)+1)</f>
        <v/>
      </c>
      <c r="F99" s="18" t="str">
        <f>IF(IFERROR($B99,"E")="E","",IF(LEFT($B99,1)=F$3,MAX(F$3:F98)+1,""))</f>
        <v/>
      </c>
      <c r="G99" s="18" t="str">
        <f>IF(IFERROR($B99,"E")="E","",IF(LEFT($B99,2)=G$3,MAX(G$3:G98)+1,IF(LEFT($B99,2)=LEFT(G$3,1)&amp;"S",MAX(G$3:G98)+1,"")))</f>
        <v/>
      </c>
      <c r="H99" s="18" t="str">
        <f>IF(IFERROR($B99,"E")="E","",IF(LEFT($B99,3)=H$3,MAX(H$3:H98)+1,""))</f>
        <v/>
      </c>
      <c r="I99" s="18" t="str">
        <f>IF(IFERROR($B99,"E")="E","",IF(LEFT($B99,1)=I$3,MAX(I$3:I98)+1,""))</f>
        <v/>
      </c>
      <c r="J99" s="18" t="str">
        <f>IF(IFERROR($B99,"E")="E","",IF(LEFT($B99,2)=J$3,MAX(J$3:J98)+1,IF(LEFT($B99,2)=LEFT(J$3,1)&amp;"S",MAX(J$3:J98)+1,"")))</f>
        <v/>
      </c>
      <c r="K99" s="18" t="str">
        <f>IF(IFERROR($B99,"E")="E","",IF(LEFT($B99,3)=K$3,MAX(K$3:K98)+1,""))</f>
        <v/>
      </c>
      <c r="L99" s="18" t="str">
        <f>IF(IFERROR($B99,"E")="E","",IF(LEFT($B99,1)=L$3,MAX(L$3:L98)+1,""))</f>
        <v/>
      </c>
      <c r="M99" s="18" t="str">
        <f>IF(IFERROR($B99,"E")="E","",IF(LEFT($B99,2)=M$3,MAX(M$3:M98)+1,IF(LEFT($B99,2)=LEFT(M$3,1)&amp;"S",MAX(M$3:M98)+1,"")))</f>
        <v/>
      </c>
      <c r="N99" s="18" t="str">
        <f>IF(IFERROR($B99,"E")="E","",IF(LEFT($B99,3)=N$3,MAX(N$3:N98)+1,""))</f>
        <v/>
      </c>
      <c r="O99" s="18" t="str">
        <f>IF(IFERROR(FIND("U",$B99,1),0)=0,"",MAX(O$3:O98)+1)</f>
        <v/>
      </c>
      <c r="P99" s="18" t="str">
        <f>IF(IFERROR(FIND("F",$B99,1),0)=0,"",MAX(P$3:P98)+1)</f>
        <v/>
      </c>
      <c r="Q99" s="18" t="str">
        <f>IF(IFERROR(FIND("M,J",$B99,1),0)=0,"",MAX(Q$3:Q98)+1)</f>
        <v/>
      </c>
      <c r="R99" s="18" t="str">
        <f>IF(IFERROR(FIND("W,J",$B99,1),0)=0,"",MAX(R$3:R98)+1)</f>
        <v/>
      </c>
      <c r="S99" s="18" t="str">
        <f>IF(IFERROR(FIND("X,J",$B99,1),0)=0,"",MAX(S$3:S98)+1)</f>
        <v/>
      </c>
      <c r="T99" s="18" t="str">
        <f>IF(IFERROR(FIND("J",$B99,1),0)=0,"",MAX(T$3:T98)+1)</f>
        <v/>
      </c>
      <c r="U99" s="18" t="str">
        <f>IF(IFERROR(FIND("N",$B99,1),0)=0,"",MAX(U$3:U98)+1)</f>
        <v/>
      </c>
      <c r="V99" s="21">
        <f t="shared" si="1"/>
        <v>0</v>
      </c>
      <c r="W99" s="21"/>
      <c r="X99" s="21" t="e">
        <f>VLOOKUP($A99,Reformat!$A:$K,11,FALSE)</f>
        <v>#N/A</v>
      </c>
    </row>
    <row r="100" spans="1:24" x14ac:dyDescent="0.25">
      <c r="A100" s="18">
        <v>178</v>
      </c>
      <c r="B100" s="21" t="e">
        <f>VLOOKUP(A100,Reformat!A:K,3,FALSE)</f>
        <v>#N/A</v>
      </c>
      <c r="C100" s="29" t="s">
        <v>224</v>
      </c>
      <c r="D100" s="26">
        <v>1210</v>
      </c>
      <c r="E100" s="18" t="str">
        <f>IF(IFERROR($B100,"E")="E","",MAX(E$3:E99)+1)</f>
        <v/>
      </c>
      <c r="F100" s="18" t="str">
        <f>IF(IFERROR($B100,"E")="E","",IF(LEFT($B100,1)=F$3,MAX(F$3:F99)+1,""))</f>
        <v/>
      </c>
      <c r="G100" s="18" t="str">
        <f>IF(IFERROR($B100,"E")="E","",IF(LEFT($B100,2)=G$3,MAX(G$3:G99)+1,IF(LEFT($B100,2)=LEFT(G$3,1)&amp;"S",MAX(G$3:G99)+1,"")))</f>
        <v/>
      </c>
      <c r="H100" s="18" t="str">
        <f>IF(IFERROR($B100,"E")="E","",IF(LEFT($B100,3)=H$3,MAX(H$3:H99)+1,""))</f>
        <v/>
      </c>
      <c r="I100" s="18" t="str">
        <f>IF(IFERROR($B100,"E")="E","",IF(LEFT($B100,1)=I$3,MAX(I$3:I99)+1,""))</f>
        <v/>
      </c>
      <c r="J100" s="18" t="str">
        <f>IF(IFERROR($B100,"E")="E","",IF(LEFT($B100,2)=J$3,MAX(J$3:J99)+1,IF(LEFT($B100,2)=LEFT(J$3,1)&amp;"S",MAX(J$3:J99)+1,"")))</f>
        <v/>
      </c>
      <c r="K100" s="18" t="str">
        <f>IF(IFERROR($B100,"E")="E","",IF(LEFT($B100,3)=K$3,MAX(K$3:K99)+1,""))</f>
        <v/>
      </c>
      <c r="L100" s="18" t="str">
        <f>IF(IFERROR($B100,"E")="E","",IF(LEFT($B100,1)=L$3,MAX(L$3:L99)+1,""))</f>
        <v/>
      </c>
      <c r="M100" s="18" t="str">
        <f>IF(IFERROR($B100,"E")="E","",IF(LEFT($B100,2)=M$3,MAX(M$3:M99)+1,IF(LEFT($B100,2)=LEFT(M$3,1)&amp;"S",MAX(M$3:M99)+1,"")))</f>
        <v/>
      </c>
      <c r="N100" s="18" t="str">
        <f>IF(IFERROR($B100,"E")="E","",IF(LEFT($B100,3)=N$3,MAX(N$3:N99)+1,""))</f>
        <v/>
      </c>
      <c r="O100" s="18" t="str">
        <f>IF(IFERROR(FIND("U",$B100,1),0)=0,"",MAX(O$3:O99)+1)</f>
        <v/>
      </c>
      <c r="P100" s="18" t="str">
        <f>IF(IFERROR(FIND("F",$B100,1),0)=0,"",MAX(P$3:P99)+1)</f>
        <v/>
      </c>
      <c r="Q100" s="18" t="str">
        <f>IF(IFERROR(FIND("M,J",$B100,1),0)=0,"",MAX(Q$3:Q99)+1)</f>
        <v/>
      </c>
      <c r="R100" s="18" t="str">
        <f>IF(IFERROR(FIND("W,J",$B100,1),0)=0,"",MAX(R$3:R99)+1)</f>
        <v/>
      </c>
      <c r="S100" s="18" t="str">
        <f>IF(IFERROR(FIND("X,J",$B100,1),0)=0,"",MAX(S$3:S99)+1)</f>
        <v/>
      </c>
      <c r="T100" s="18" t="str">
        <f>IF(IFERROR(FIND("J",$B100,1),0)=0,"",MAX(T$3:T99)+1)</f>
        <v/>
      </c>
      <c r="U100" s="18" t="str">
        <f>IF(IFERROR(FIND("N",$B100,1),0)=0,"",MAX(U$3:U99)+1)</f>
        <v/>
      </c>
      <c r="V100" s="21">
        <f t="shared" si="1"/>
        <v>0</v>
      </c>
      <c r="W100" s="21"/>
      <c r="X100" s="21" t="e">
        <f>VLOOKUP($A100,Reformat!$A:$K,11,FALSE)</f>
        <v>#N/A</v>
      </c>
    </row>
    <row r="101" spans="1:24" x14ac:dyDescent="0.25">
      <c r="A101" s="18">
        <v>25</v>
      </c>
      <c r="B101" s="21" t="str">
        <f>VLOOKUP(A101,Reformat!A:K,3,FALSE)</f>
        <v>XV</v>
      </c>
      <c r="C101" s="29" t="s">
        <v>227</v>
      </c>
      <c r="D101" s="26">
        <v>1200</v>
      </c>
      <c r="E101" s="18">
        <f>IF(IFERROR($B101,"E")="E","",MAX(E$3:E100)+1)</f>
        <v>39</v>
      </c>
      <c r="F101" s="18" t="str">
        <f>IF(IFERROR($B101,"E")="E","",IF(LEFT($B101,1)=F$3,MAX(F$3:F100)+1,""))</f>
        <v/>
      </c>
      <c r="G101" s="18" t="str">
        <f>IF(IFERROR($B101,"E")="E","",IF(LEFT($B101,2)=G$3,MAX(G$3:G100)+1,IF(LEFT($B101,2)=LEFT(G$3,1)&amp;"S",MAX(G$3:G100)+1,"")))</f>
        <v/>
      </c>
      <c r="H101" s="18" t="str">
        <f>IF(IFERROR($B101,"E")="E","",IF(LEFT($B101,3)=H$3,MAX(H$3:H100)+1,""))</f>
        <v/>
      </c>
      <c r="I101" s="18" t="str">
        <f>IF(IFERROR($B101,"E")="E","",IF(LEFT($B101,1)=I$3,MAX(I$3:I100)+1,""))</f>
        <v/>
      </c>
      <c r="J101" s="18" t="str">
        <f>IF(IFERROR($B101,"E")="E","",IF(LEFT($B101,2)=J$3,MAX(J$3:J100)+1,IF(LEFT($B101,2)=LEFT(J$3,1)&amp;"S",MAX(J$3:J100)+1,"")))</f>
        <v/>
      </c>
      <c r="K101" s="18" t="str">
        <f>IF(IFERROR($B101,"E")="E","",IF(LEFT($B101,3)=K$3,MAX(K$3:K100)+1,""))</f>
        <v/>
      </c>
      <c r="L101" s="18">
        <f>IF(IFERROR($B101,"E")="E","",IF(LEFT($B101,1)=L$3,MAX(L$3:L100)+1,""))</f>
        <v>21</v>
      </c>
      <c r="M101" s="18">
        <f>IF(IFERROR($B101,"E")="E","",IF(LEFT($B101,2)=M$3,MAX(M$3:M100)+1,IF(LEFT($B101,2)=LEFT(M$3,1)&amp;"S",MAX(M$3:M100)+1,"")))</f>
        <v>6</v>
      </c>
      <c r="N101" s="18" t="str">
        <f>IF(IFERROR($B101,"E")="E","",IF(LEFT($B101,3)=N$3,MAX(N$3:N100)+1,""))</f>
        <v/>
      </c>
      <c r="O101" s="18" t="str">
        <f>IF(IFERROR(FIND("U",$B101,1),0)=0,"",MAX(O$3:O100)+1)</f>
        <v/>
      </c>
      <c r="P101" s="18" t="str">
        <f>IF(IFERROR(FIND("F",$B101,1),0)=0,"",MAX(P$3:P100)+1)</f>
        <v/>
      </c>
      <c r="Q101" s="18" t="str">
        <f>IF(IFERROR(FIND("M,J",$B101,1),0)=0,"",MAX(Q$3:Q100)+1)</f>
        <v/>
      </c>
      <c r="R101" s="18" t="str">
        <f>IF(IFERROR(FIND("W,J",$B101,1),0)=0,"",MAX(R$3:R100)+1)</f>
        <v/>
      </c>
      <c r="S101" s="18" t="str">
        <f>IF(IFERROR(FIND("X,J",$B101,1),0)=0,"",MAX(S$3:S100)+1)</f>
        <v/>
      </c>
      <c r="T101" s="18" t="str">
        <f>IF(IFERROR(FIND("J",$B101,1),0)=0,"",MAX(T$3:T100)+1)</f>
        <v/>
      </c>
      <c r="U101" s="18" t="str">
        <f>IF(IFERROR(FIND("N",$B101,1),0)=0,"",MAX(U$3:U100)+1)</f>
        <v/>
      </c>
      <c r="V101" s="21">
        <f t="shared" si="1"/>
        <v>6</v>
      </c>
      <c r="W101" s="21"/>
      <c r="X101" s="21" t="str">
        <f>VLOOKUP($A101,Reformat!$A:$K,11,FALSE)</f>
        <v>Ed Steenbergen, Helen Steenbergen</v>
      </c>
    </row>
    <row r="102" spans="1:24" x14ac:dyDescent="0.25">
      <c r="A102" s="18">
        <v>17</v>
      </c>
      <c r="B102" s="21" t="str">
        <f>VLOOKUP(A102,Reformat!A:K,3,FALSE)</f>
        <v>W</v>
      </c>
      <c r="C102" s="29" t="s">
        <v>181</v>
      </c>
      <c r="D102" s="26">
        <v>1190</v>
      </c>
      <c r="E102" s="18">
        <f>IF(IFERROR($B102,"E")="E","",MAX(E$3:E101)+1)</f>
        <v>40</v>
      </c>
      <c r="F102" s="18" t="str">
        <f>IF(IFERROR($B102,"E")="E","",IF(LEFT($B102,1)=F$3,MAX(F$3:F101)+1,""))</f>
        <v/>
      </c>
      <c r="G102" s="18" t="str">
        <f>IF(IFERROR($B102,"E")="E","",IF(LEFT($B102,2)=G$3,MAX(G$3:G101)+1,IF(LEFT($B102,2)=LEFT(G$3,1)&amp;"S",MAX(G$3:G101)+1,"")))</f>
        <v/>
      </c>
      <c r="H102" s="18" t="str">
        <f>IF(IFERROR($B102,"E")="E","",IF(LEFT($B102,3)=H$3,MAX(H$3:H101)+1,""))</f>
        <v/>
      </c>
      <c r="I102" s="18">
        <f>IF(IFERROR($B102,"E")="E","",IF(LEFT($B102,1)=I$3,MAX(I$3:I101)+1,""))</f>
        <v>17</v>
      </c>
      <c r="J102" s="18" t="str">
        <f>IF(IFERROR($B102,"E")="E","",IF(LEFT($B102,2)=J$3,MAX(J$3:J101)+1,IF(LEFT($B102,2)=LEFT(J$3,1)&amp;"S",MAX(J$3:J101)+1,"")))</f>
        <v/>
      </c>
      <c r="K102" s="18" t="str">
        <f>IF(IFERROR($B102,"E")="E","",IF(LEFT($B102,3)=K$3,MAX(K$3:K101)+1,""))</f>
        <v/>
      </c>
      <c r="L102" s="18" t="str">
        <f>IF(IFERROR($B102,"E")="E","",IF(LEFT($B102,1)=L$3,MAX(L$3:L101)+1,""))</f>
        <v/>
      </c>
      <c r="M102" s="18" t="str">
        <f>IF(IFERROR($B102,"E")="E","",IF(LEFT($B102,2)=M$3,MAX(M$3:M101)+1,IF(LEFT($B102,2)=LEFT(M$3,1)&amp;"S",MAX(M$3:M101)+1,"")))</f>
        <v/>
      </c>
      <c r="N102" s="18" t="str">
        <f>IF(IFERROR($B102,"E")="E","",IF(LEFT($B102,3)=N$3,MAX(N$3:N101)+1,""))</f>
        <v/>
      </c>
      <c r="O102" s="18" t="str">
        <f>IF(IFERROR(FIND("U",$B102,1),0)=0,"",MAX(O$3:O101)+1)</f>
        <v/>
      </c>
      <c r="P102" s="18" t="str">
        <f>IF(IFERROR(FIND("F",$B102,1),0)=0,"",MAX(P$3:P101)+1)</f>
        <v/>
      </c>
      <c r="Q102" s="18" t="str">
        <f>IF(IFERROR(FIND("M,J",$B102,1),0)=0,"",MAX(Q$3:Q101)+1)</f>
        <v/>
      </c>
      <c r="R102" s="18" t="str">
        <f>IF(IFERROR(FIND("W,J",$B102,1),0)=0,"",MAX(R$3:R101)+1)</f>
        <v/>
      </c>
      <c r="S102" s="18" t="str">
        <f>IF(IFERROR(FIND("X,J",$B102,1),0)=0,"",MAX(S$3:S101)+1)</f>
        <v/>
      </c>
      <c r="T102" s="18" t="str">
        <f>IF(IFERROR(FIND("J",$B102,1),0)=0,"",MAX(T$3:T101)+1)</f>
        <v/>
      </c>
      <c r="U102" s="18" t="str">
        <f>IF(IFERROR(FIND("N",$B102,1),0)=0,"",MAX(U$3:U101)+1)</f>
        <v/>
      </c>
      <c r="V102" s="21">
        <f t="shared" si="1"/>
        <v>17</v>
      </c>
      <c r="W102" s="21"/>
      <c r="X102" s="21" t="str">
        <f>VLOOKUP($A102,Reformat!$A:$K,11,FALSE)</f>
        <v>Darlene Hein, Lauren Mawson</v>
      </c>
    </row>
    <row r="103" spans="1:24" x14ac:dyDescent="0.25">
      <c r="A103" s="18">
        <v>152</v>
      </c>
      <c r="B103" s="21" t="e">
        <f>VLOOKUP(A103,Reformat!A:K,3,FALSE)</f>
        <v>#N/A</v>
      </c>
      <c r="C103" s="29" t="s">
        <v>219</v>
      </c>
      <c r="D103" s="26">
        <v>1190</v>
      </c>
      <c r="E103" s="18" t="str">
        <f>IF(IFERROR($B103,"E")="E","",MAX(E$3:E102)+1)</f>
        <v/>
      </c>
      <c r="F103" s="18" t="str">
        <f>IF(IFERROR($B103,"E")="E","",IF(LEFT($B103,1)=F$3,MAX(F$3:F102)+1,""))</f>
        <v/>
      </c>
      <c r="G103" s="18" t="str">
        <f>IF(IFERROR($B103,"E")="E","",IF(LEFT($B103,2)=G$3,MAX(G$3:G102)+1,IF(LEFT($B103,2)=LEFT(G$3,1)&amp;"S",MAX(G$3:G102)+1,"")))</f>
        <v/>
      </c>
      <c r="H103" s="18" t="str">
        <f>IF(IFERROR($B103,"E")="E","",IF(LEFT($B103,3)=H$3,MAX(H$3:H102)+1,""))</f>
        <v/>
      </c>
      <c r="I103" s="18" t="str">
        <f>IF(IFERROR($B103,"E")="E","",IF(LEFT($B103,1)=I$3,MAX(I$3:I102)+1,""))</f>
        <v/>
      </c>
      <c r="J103" s="18" t="str">
        <f>IF(IFERROR($B103,"E")="E","",IF(LEFT($B103,2)=J$3,MAX(J$3:J102)+1,IF(LEFT($B103,2)=LEFT(J$3,1)&amp;"S",MAX(J$3:J102)+1,"")))</f>
        <v/>
      </c>
      <c r="K103" s="18" t="str">
        <f>IF(IFERROR($B103,"E")="E","",IF(LEFT($B103,3)=K$3,MAX(K$3:K102)+1,""))</f>
        <v/>
      </c>
      <c r="L103" s="18" t="str">
        <f>IF(IFERROR($B103,"E")="E","",IF(LEFT($B103,1)=L$3,MAX(L$3:L102)+1,""))</f>
        <v/>
      </c>
      <c r="M103" s="18" t="str">
        <f>IF(IFERROR($B103,"E")="E","",IF(LEFT($B103,2)=M$3,MAX(M$3:M102)+1,IF(LEFT($B103,2)=LEFT(M$3,1)&amp;"S",MAX(M$3:M102)+1,"")))</f>
        <v/>
      </c>
      <c r="N103" s="18" t="str">
        <f>IF(IFERROR($B103,"E")="E","",IF(LEFT($B103,3)=N$3,MAX(N$3:N102)+1,""))</f>
        <v/>
      </c>
      <c r="O103" s="18" t="str">
        <f>IF(IFERROR(FIND("U",$B103,1),0)=0,"",MAX(O$3:O102)+1)</f>
        <v/>
      </c>
      <c r="P103" s="18" t="str">
        <f>IF(IFERROR(FIND("F",$B103,1),0)=0,"",MAX(P$3:P102)+1)</f>
        <v/>
      </c>
      <c r="Q103" s="18" t="str">
        <f>IF(IFERROR(FIND("M,J",$B103,1),0)=0,"",MAX(Q$3:Q102)+1)</f>
        <v/>
      </c>
      <c r="R103" s="18" t="str">
        <f>IF(IFERROR(FIND("W,J",$B103,1),0)=0,"",MAX(R$3:R102)+1)</f>
        <v/>
      </c>
      <c r="S103" s="18" t="str">
        <f>IF(IFERROR(FIND("X,J",$B103,1),0)=0,"",MAX(S$3:S102)+1)</f>
        <v/>
      </c>
      <c r="T103" s="18" t="str">
        <f>IF(IFERROR(FIND("J",$B103,1),0)=0,"",MAX(T$3:T102)+1)</f>
        <v/>
      </c>
      <c r="U103" s="18" t="str">
        <f>IF(IFERROR(FIND("N",$B103,1),0)=0,"",MAX(U$3:U102)+1)</f>
        <v/>
      </c>
      <c r="V103" s="21">
        <f t="shared" si="1"/>
        <v>0</v>
      </c>
      <c r="W103" s="21"/>
      <c r="X103" s="21" t="e">
        <f>VLOOKUP($A103,Reformat!$A:$K,11,FALSE)</f>
        <v>#N/A</v>
      </c>
    </row>
    <row r="104" spans="1:24" x14ac:dyDescent="0.25">
      <c r="A104" s="18">
        <v>142</v>
      </c>
      <c r="B104" s="21" t="e">
        <f>VLOOKUP(A104,Reformat!A:K,3,FALSE)</f>
        <v>#N/A</v>
      </c>
      <c r="C104" s="29" t="s">
        <v>277</v>
      </c>
      <c r="D104" s="26">
        <v>1180</v>
      </c>
      <c r="E104" s="18" t="str">
        <f>IF(IFERROR($B104,"E")="E","",MAX(E$3:E103)+1)</f>
        <v/>
      </c>
      <c r="F104" s="18" t="str">
        <f>IF(IFERROR($B104,"E")="E","",IF(LEFT($B104,1)=F$3,MAX(F$3:F103)+1,""))</f>
        <v/>
      </c>
      <c r="G104" s="18" t="str">
        <f>IF(IFERROR($B104,"E")="E","",IF(LEFT($B104,2)=G$3,MAX(G$3:G103)+1,IF(LEFT($B104,2)=LEFT(G$3,1)&amp;"S",MAX(G$3:G103)+1,"")))</f>
        <v/>
      </c>
      <c r="H104" s="18" t="str">
        <f>IF(IFERROR($B104,"E")="E","",IF(LEFT($B104,3)=H$3,MAX(H$3:H103)+1,""))</f>
        <v/>
      </c>
      <c r="I104" s="18" t="str">
        <f>IF(IFERROR($B104,"E")="E","",IF(LEFT($B104,1)=I$3,MAX(I$3:I103)+1,""))</f>
        <v/>
      </c>
      <c r="J104" s="18" t="str">
        <f>IF(IFERROR($B104,"E")="E","",IF(LEFT($B104,2)=J$3,MAX(J$3:J103)+1,IF(LEFT($B104,2)=LEFT(J$3,1)&amp;"S",MAX(J$3:J103)+1,"")))</f>
        <v/>
      </c>
      <c r="K104" s="18" t="str">
        <f>IF(IFERROR($B104,"E")="E","",IF(LEFT($B104,3)=K$3,MAX(K$3:K103)+1,""))</f>
        <v/>
      </c>
      <c r="L104" s="18" t="str">
        <f>IF(IFERROR($B104,"E")="E","",IF(LEFT($B104,1)=L$3,MAX(L$3:L103)+1,""))</f>
        <v/>
      </c>
      <c r="M104" s="18" t="str">
        <f>IF(IFERROR($B104,"E")="E","",IF(LEFT($B104,2)=M$3,MAX(M$3:M103)+1,IF(LEFT($B104,2)=LEFT(M$3,1)&amp;"S",MAX(M$3:M103)+1,"")))</f>
        <v/>
      </c>
      <c r="N104" s="18" t="str">
        <f>IF(IFERROR($B104,"E")="E","",IF(LEFT($B104,3)=N$3,MAX(N$3:N103)+1,""))</f>
        <v/>
      </c>
      <c r="O104" s="18" t="str">
        <f>IF(IFERROR(FIND("U",$B104,1),0)=0,"",MAX(O$3:O103)+1)</f>
        <v/>
      </c>
      <c r="P104" s="18" t="str">
        <f>IF(IFERROR(FIND("F",$B104,1),0)=0,"",MAX(P$3:P103)+1)</f>
        <v/>
      </c>
      <c r="Q104" s="18" t="str">
        <f>IF(IFERROR(FIND("M,J",$B104,1),0)=0,"",MAX(Q$3:Q103)+1)</f>
        <v/>
      </c>
      <c r="R104" s="18" t="str">
        <f>IF(IFERROR(FIND("W,J",$B104,1),0)=0,"",MAX(R$3:R103)+1)</f>
        <v/>
      </c>
      <c r="S104" s="18" t="str">
        <f>IF(IFERROR(FIND("X,J",$B104,1),0)=0,"",MAX(S$3:S103)+1)</f>
        <v/>
      </c>
      <c r="T104" s="18" t="str">
        <f>IF(IFERROR(FIND("J",$B104,1),0)=0,"",MAX(T$3:T103)+1)</f>
        <v/>
      </c>
      <c r="U104" s="18" t="str">
        <f>IF(IFERROR(FIND("N",$B104,1),0)=0,"",MAX(U$3:U103)+1)</f>
        <v/>
      </c>
      <c r="V104" s="21">
        <f t="shared" si="1"/>
        <v>0</v>
      </c>
      <c r="W104" s="21"/>
      <c r="X104" s="21" t="e">
        <f>VLOOKUP($A104,Reformat!$A:$K,11,FALSE)</f>
        <v>#N/A</v>
      </c>
    </row>
    <row r="105" spans="1:24" x14ac:dyDescent="0.25">
      <c r="A105" s="18">
        <v>93</v>
      </c>
      <c r="B105" s="21" t="e">
        <f>VLOOKUP(A105,Reformat!A:K,3,FALSE)</f>
        <v>#N/A</v>
      </c>
      <c r="C105" s="29" t="s">
        <v>169</v>
      </c>
      <c r="D105" s="26">
        <v>1170</v>
      </c>
      <c r="E105" s="18" t="str">
        <f>IF(IFERROR($B105,"E")="E","",MAX(E$3:E104)+1)</f>
        <v/>
      </c>
      <c r="F105" s="18" t="str">
        <f>IF(IFERROR($B105,"E")="E","",IF(LEFT($B105,1)=F$3,MAX(F$3:F104)+1,""))</f>
        <v/>
      </c>
      <c r="G105" s="18" t="str">
        <f>IF(IFERROR($B105,"E")="E","",IF(LEFT($B105,2)=G$3,MAX(G$3:G104)+1,IF(LEFT($B105,2)=LEFT(G$3,1)&amp;"S",MAX(G$3:G104)+1,"")))</f>
        <v/>
      </c>
      <c r="H105" s="18" t="str">
        <f>IF(IFERROR($B105,"E")="E","",IF(LEFT($B105,3)=H$3,MAX(H$3:H104)+1,""))</f>
        <v/>
      </c>
      <c r="I105" s="18" t="str">
        <f>IF(IFERROR($B105,"E")="E","",IF(LEFT($B105,1)=I$3,MAX(I$3:I104)+1,""))</f>
        <v/>
      </c>
      <c r="J105" s="18" t="str">
        <f>IF(IFERROR($B105,"E")="E","",IF(LEFT($B105,2)=J$3,MAX(J$3:J104)+1,IF(LEFT($B105,2)=LEFT(J$3,1)&amp;"S",MAX(J$3:J104)+1,"")))</f>
        <v/>
      </c>
      <c r="K105" s="18" t="str">
        <f>IF(IFERROR($B105,"E")="E","",IF(LEFT($B105,3)=K$3,MAX(K$3:K104)+1,""))</f>
        <v/>
      </c>
      <c r="L105" s="18" t="str">
        <f>IF(IFERROR($B105,"E")="E","",IF(LEFT($B105,1)=L$3,MAX(L$3:L104)+1,""))</f>
        <v/>
      </c>
      <c r="M105" s="18" t="str">
        <f>IF(IFERROR($B105,"E")="E","",IF(LEFT($B105,2)=M$3,MAX(M$3:M104)+1,IF(LEFT($B105,2)=LEFT(M$3,1)&amp;"S",MAX(M$3:M104)+1,"")))</f>
        <v/>
      </c>
      <c r="N105" s="18" t="str">
        <f>IF(IFERROR($B105,"E")="E","",IF(LEFT($B105,3)=N$3,MAX(N$3:N104)+1,""))</f>
        <v/>
      </c>
      <c r="O105" s="18" t="str">
        <f>IF(IFERROR(FIND("U",$B105,1),0)=0,"",MAX(O$3:O104)+1)</f>
        <v/>
      </c>
      <c r="P105" s="18" t="str">
        <f>IF(IFERROR(FIND("F",$B105,1),0)=0,"",MAX(P$3:P104)+1)</f>
        <v/>
      </c>
      <c r="Q105" s="18" t="str">
        <f>IF(IFERROR(FIND("M,J",$B105,1),0)=0,"",MAX(Q$3:Q104)+1)</f>
        <v/>
      </c>
      <c r="R105" s="18" t="str">
        <f>IF(IFERROR(FIND("W,J",$B105,1),0)=0,"",MAX(R$3:R104)+1)</f>
        <v/>
      </c>
      <c r="S105" s="18" t="str">
        <f>IF(IFERROR(FIND("X,J",$B105,1),0)=0,"",MAX(S$3:S104)+1)</f>
        <v/>
      </c>
      <c r="T105" s="18" t="str">
        <f>IF(IFERROR(FIND("J",$B105,1),0)=0,"",MAX(T$3:T104)+1)</f>
        <v/>
      </c>
      <c r="U105" s="18" t="str">
        <f>IF(IFERROR(FIND("N",$B105,1),0)=0,"",MAX(U$3:U104)+1)</f>
        <v/>
      </c>
      <c r="V105" s="21">
        <f t="shared" si="1"/>
        <v>0</v>
      </c>
      <c r="W105" s="21"/>
      <c r="X105" s="21" t="e">
        <f>VLOOKUP($A105,Reformat!$A:$K,11,FALSE)</f>
        <v>#N/A</v>
      </c>
    </row>
    <row r="106" spans="1:24" x14ac:dyDescent="0.25">
      <c r="A106" s="18">
        <v>23</v>
      </c>
      <c r="B106" s="21" t="str">
        <f>VLOOKUP(A106,Reformat!A:K,3,FALSE)</f>
        <v>W</v>
      </c>
      <c r="C106" s="29" t="s">
        <v>198</v>
      </c>
      <c r="D106" s="26">
        <v>1170</v>
      </c>
      <c r="E106" s="18">
        <f>IF(IFERROR($B106,"E")="E","",MAX(E$3:E105)+1)</f>
        <v>41</v>
      </c>
      <c r="F106" s="18" t="str">
        <f>IF(IFERROR($B106,"E")="E","",IF(LEFT($B106,1)=F$3,MAX(F$3:F105)+1,""))</f>
        <v/>
      </c>
      <c r="G106" s="18" t="str">
        <f>IF(IFERROR($B106,"E")="E","",IF(LEFT($B106,2)=G$3,MAX(G$3:G105)+1,IF(LEFT($B106,2)=LEFT(G$3,1)&amp;"S",MAX(G$3:G105)+1,"")))</f>
        <v/>
      </c>
      <c r="H106" s="18" t="str">
        <f>IF(IFERROR($B106,"E")="E","",IF(LEFT($B106,3)=H$3,MAX(H$3:H105)+1,""))</f>
        <v/>
      </c>
      <c r="I106" s="18">
        <f>IF(IFERROR($B106,"E")="E","",IF(LEFT($B106,1)=I$3,MAX(I$3:I105)+1,""))</f>
        <v>18</v>
      </c>
      <c r="J106" s="18" t="str">
        <f>IF(IFERROR($B106,"E")="E","",IF(LEFT($B106,2)=J$3,MAX(J$3:J105)+1,IF(LEFT($B106,2)=LEFT(J$3,1)&amp;"S",MAX(J$3:J105)+1,"")))</f>
        <v/>
      </c>
      <c r="K106" s="18" t="str">
        <f>IF(IFERROR($B106,"E")="E","",IF(LEFT($B106,3)=K$3,MAX(K$3:K105)+1,""))</f>
        <v/>
      </c>
      <c r="L106" s="18" t="str">
        <f>IF(IFERROR($B106,"E")="E","",IF(LEFT($B106,1)=L$3,MAX(L$3:L105)+1,""))</f>
        <v/>
      </c>
      <c r="M106" s="18" t="str">
        <f>IF(IFERROR($B106,"E")="E","",IF(LEFT($B106,2)=M$3,MAX(M$3:M105)+1,IF(LEFT($B106,2)=LEFT(M$3,1)&amp;"S",MAX(M$3:M105)+1,"")))</f>
        <v/>
      </c>
      <c r="N106" s="18" t="str">
        <f>IF(IFERROR($B106,"E")="E","",IF(LEFT($B106,3)=N$3,MAX(N$3:N105)+1,""))</f>
        <v/>
      </c>
      <c r="O106" s="18" t="str">
        <f>IF(IFERROR(FIND("U",$B106,1),0)=0,"",MAX(O$3:O105)+1)</f>
        <v/>
      </c>
      <c r="P106" s="18" t="str">
        <f>IF(IFERROR(FIND("F",$B106,1),0)=0,"",MAX(P$3:P105)+1)</f>
        <v/>
      </c>
      <c r="Q106" s="18" t="str">
        <f>IF(IFERROR(FIND("M,J",$B106,1),0)=0,"",MAX(Q$3:Q105)+1)</f>
        <v/>
      </c>
      <c r="R106" s="18" t="str">
        <f>IF(IFERROR(FIND("W,J",$B106,1),0)=0,"",MAX(R$3:R105)+1)</f>
        <v/>
      </c>
      <c r="S106" s="18" t="str">
        <f>IF(IFERROR(FIND("X,J",$B106,1),0)=0,"",MAX(S$3:S105)+1)</f>
        <v/>
      </c>
      <c r="T106" s="18" t="str">
        <f>IF(IFERROR(FIND("J",$B106,1),0)=0,"",MAX(T$3:T105)+1)</f>
        <v/>
      </c>
      <c r="U106" s="18" t="str">
        <f>IF(IFERROR(FIND("N",$B106,1),0)=0,"",MAX(U$3:U105)+1)</f>
        <v/>
      </c>
      <c r="V106" s="21">
        <f t="shared" si="1"/>
        <v>18</v>
      </c>
      <c r="W106" s="21"/>
      <c r="X106" s="21" t="str">
        <f>VLOOKUP($A106,Reformat!$A:$K,11,FALSE)</f>
        <v>Serena Sze, Ruchira Nandurkar</v>
      </c>
    </row>
    <row r="107" spans="1:24" x14ac:dyDescent="0.25">
      <c r="A107" s="18">
        <v>73</v>
      </c>
      <c r="B107" s="21" t="e">
        <f>VLOOKUP(A107,Reformat!A:K,3,FALSE)</f>
        <v>#N/A</v>
      </c>
      <c r="C107" s="29" t="s">
        <v>186</v>
      </c>
      <c r="D107" s="26">
        <v>1150</v>
      </c>
      <c r="E107" s="18" t="str">
        <f>IF(IFERROR($B107,"E")="E","",MAX(E$3:E106)+1)</f>
        <v/>
      </c>
      <c r="F107" s="18" t="str">
        <f>IF(IFERROR($B107,"E")="E","",IF(LEFT($B107,1)=F$3,MAX(F$3:F106)+1,""))</f>
        <v/>
      </c>
      <c r="G107" s="18" t="str">
        <f>IF(IFERROR($B107,"E")="E","",IF(LEFT($B107,2)=G$3,MAX(G$3:G106)+1,IF(LEFT($B107,2)=LEFT(G$3,1)&amp;"S",MAX(G$3:G106)+1,"")))</f>
        <v/>
      </c>
      <c r="H107" s="18" t="str">
        <f>IF(IFERROR($B107,"E")="E","",IF(LEFT($B107,3)=H$3,MAX(H$3:H106)+1,""))</f>
        <v/>
      </c>
      <c r="I107" s="18" t="str">
        <f>IF(IFERROR($B107,"E")="E","",IF(LEFT($B107,1)=I$3,MAX(I$3:I106)+1,""))</f>
        <v/>
      </c>
      <c r="J107" s="18" t="str">
        <f>IF(IFERROR($B107,"E")="E","",IF(LEFT($B107,2)=J$3,MAX(J$3:J106)+1,IF(LEFT($B107,2)=LEFT(J$3,1)&amp;"S",MAX(J$3:J106)+1,"")))</f>
        <v/>
      </c>
      <c r="K107" s="18" t="str">
        <f>IF(IFERROR($B107,"E")="E","",IF(LEFT($B107,3)=K$3,MAX(K$3:K106)+1,""))</f>
        <v/>
      </c>
      <c r="L107" s="18" t="str">
        <f>IF(IFERROR($B107,"E")="E","",IF(LEFT($B107,1)=L$3,MAX(L$3:L106)+1,""))</f>
        <v/>
      </c>
      <c r="M107" s="18" t="str">
        <f>IF(IFERROR($B107,"E")="E","",IF(LEFT($B107,2)=M$3,MAX(M$3:M106)+1,IF(LEFT($B107,2)=LEFT(M$3,1)&amp;"S",MAX(M$3:M106)+1,"")))</f>
        <v/>
      </c>
      <c r="N107" s="18" t="str">
        <f>IF(IFERROR($B107,"E")="E","",IF(LEFT($B107,3)=N$3,MAX(N$3:N106)+1,""))</f>
        <v/>
      </c>
      <c r="O107" s="18" t="str">
        <f>IF(IFERROR(FIND("U",$B107,1),0)=0,"",MAX(O$3:O106)+1)</f>
        <v/>
      </c>
      <c r="P107" s="18" t="str">
        <f>IF(IFERROR(FIND("F",$B107,1),0)=0,"",MAX(P$3:P106)+1)</f>
        <v/>
      </c>
      <c r="Q107" s="18" t="str">
        <f>IF(IFERROR(FIND("M,J",$B107,1),0)=0,"",MAX(Q$3:Q106)+1)</f>
        <v/>
      </c>
      <c r="R107" s="18" t="str">
        <f>IF(IFERROR(FIND("W,J",$B107,1),0)=0,"",MAX(R$3:R106)+1)</f>
        <v/>
      </c>
      <c r="S107" s="18" t="str">
        <f>IF(IFERROR(FIND("X,J",$B107,1),0)=0,"",MAX(S$3:S106)+1)</f>
        <v/>
      </c>
      <c r="T107" s="18" t="str">
        <f>IF(IFERROR(FIND("J",$B107,1),0)=0,"",MAX(T$3:T106)+1)</f>
        <v/>
      </c>
      <c r="U107" s="18" t="str">
        <f>IF(IFERROR(FIND("N",$B107,1),0)=0,"",MAX(U$3:U106)+1)</f>
        <v/>
      </c>
      <c r="V107" s="21">
        <f t="shared" si="1"/>
        <v>0</v>
      </c>
      <c r="W107" s="21"/>
      <c r="X107" s="21" t="e">
        <f>VLOOKUP($A107,Reformat!$A:$K,11,FALSE)</f>
        <v>#N/A</v>
      </c>
    </row>
    <row r="108" spans="1:24" x14ac:dyDescent="0.25">
      <c r="A108" s="18">
        <v>67</v>
      </c>
      <c r="B108" s="21" t="str">
        <f>VLOOKUP($A108,Reformat!$A:$K,3,FALSE)</f>
        <v>XSV</v>
      </c>
      <c r="C108" s="29" t="s">
        <v>178</v>
      </c>
      <c r="D108" s="26">
        <v>1130</v>
      </c>
      <c r="E108" s="18">
        <f>IF(IFERROR($B108,"E")="E","",MAX(E$3:E107)+1)</f>
        <v>42</v>
      </c>
      <c r="F108" s="18" t="str">
        <f>IF(IFERROR($B108,"E")="E","",IF(LEFT($B108,1)=F$3,MAX(F$3:F107)+1,""))</f>
        <v/>
      </c>
      <c r="G108" s="18" t="str">
        <f>IF(IFERROR($B108,"E")="E","",IF(LEFT($B108,2)=G$3,MAX(G$3:G107)+1,IF(LEFT($B108,2)=LEFT(G$3,1)&amp;"S",MAX(G$3:G107)+1,"")))</f>
        <v/>
      </c>
      <c r="H108" s="18" t="str">
        <f>IF(IFERROR($B108,"E")="E","",IF(LEFT($B108,3)=H$3,MAX(H$3:H107)+1,""))</f>
        <v/>
      </c>
      <c r="I108" s="18" t="str">
        <f>IF(IFERROR($B108,"E")="E","",IF(LEFT($B108,1)=I$3,MAX(I$3:I107)+1,""))</f>
        <v/>
      </c>
      <c r="J108" s="18" t="str">
        <f>IF(IFERROR($B108,"E")="E","",IF(LEFT($B108,2)=J$3,MAX(J$3:J107)+1,IF(LEFT($B108,2)=LEFT(J$3,1)&amp;"S",MAX(J$3:J107)+1,"")))</f>
        <v/>
      </c>
      <c r="K108" s="18" t="str">
        <f>IF(IFERROR($B108,"E")="E","",IF(LEFT($B108,3)=K$3,MAX(K$3:K107)+1,""))</f>
        <v/>
      </c>
      <c r="L108" s="18">
        <f>IF(IFERROR($B108,"E")="E","",IF(LEFT($B108,1)=L$3,MAX(L$3:L107)+1,""))</f>
        <v>22</v>
      </c>
      <c r="M108" s="18">
        <f>IF(IFERROR($B108,"E")="E","",IF(LEFT($B108,2)=M$3,MAX(M$3:M107)+1,IF(LEFT($B108,2)=LEFT(M$3,1)&amp;"S",MAX(M$3:M107)+1,"")))</f>
        <v>7</v>
      </c>
      <c r="N108" s="18">
        <f>IF(IFERROR($B108,"E")="E","",IF(LEFT($B108,3)=N$3,MAX(N$3:N107)+1,""))</f>
        <v>2</v>
      </c>
      <c r="O108" s="18" t="str">
        <f>IF(IFERROR(FIND("U",$B108,1),0)=0,"",MAX(O$3:O107)+1)</f>
        <v/>
      </c>
      <c r="P108" s="18" t="str">
        <f>IF(IFERROR(FIND("F",$B108,1),0)=0,"",MAX(P$3:P107)+1)</f>
        <v/>
      </c>
      <c r="Q108" s="18" t="str">
        <f>IF(IFERROR(FIND("M,J",$B108,1),0)=0,"",MAX(Q$3:Q107)+1)</f>
        <v/>
      </c>
      <c r="R108" s="18" t="str">
        <f>IF(IFERROR(FIND("W,J",$B108,1),0)=0,"",MAX(R$3:R107)+1)</f>
        <v/>
      </c>
      <c r="S108" s="18" t="str">
        <f>IF(IFERROR(FIND("X,J",$B108,1),0)=0,"",MAX(S$3:S107)+1)</f>
        <v/>
      </c>
      <c r="T108" s="18" t="str">
        <f>IF(IFERROR(FIND("J",$B108,1),0)=0,"",MAX(T$3:T107)+1)</f>
        <v/>
      </c>
      <c r="U108" s="18" t="str">
        <f>IF(IFERROR(FIND("N",$B108,1),0)=0,"",MAX(U$3:U107)+1)</f>
        <v/>
      </c>
      <c r="V108" s="21">
        <f t="shared" si="1"/>
        <v>2</v>
      </c>
      <c r="W108" s="21"/>
      <c r="X108" s="21" t="str">
        <f>VLOOKUP($A108,Reformat!$A:$K,11,FALSE)</f>
        <v>Peter Noble, Heather Noble</v>
      </c>
    </row>
    <row r="109" spans="1:24" x14ac:dyDescent="0.25">
      <c r="A109" s="18">
        <v>166</v>
      </c>
      <c r="B109" s="21" t="e">
        <f>VLOOKUP(A109,Reformat!A:K,3,FALSE)</f>
        <v>#N/A</v>
      </c>
      <c r="C109" s="29" t="s">
        <v>258</v>
      </c>
      <c r="D109" s="26">
        <v>1130</v>
      </c>
      <c r="E109" s="18" t="str">
        <f>IF(IFERROR($B109,"E")="E","",MAX(E$3:E108)+1)</f>
        <v/>
      </c>
      <c r="F109" s="18" t="str">
        <f>IF(IFERROR($B109,"E")="E","",IF(LEFT($B109,1)=F$3,MAX(F$3:F108)+1,""))</f>
        <v/>
      </c>
      <c r="G109" s="18" t="str">
        <f>IF(IFERROR($B109,"E")="E","",IF(LEFT($B109,2)=G$3,MAX(G$3:G108)+1,IF(LEFT($B109,2)=LEFT(G$3,1)&amp;"S",MAX(G$3:G108)+1,"")))</f>
        <v/>
      </c>
      <c r="H109" s="18" t="str">
        <f>IF(IFERROR($B109,"E")="E","",IF(LEFT($B109,3)=H$3,MAX(H$3:H108)+1,""))</f>
        <v/>
      </c>
      <c r="I109" s="18" t="str">
        <f>IF(IFERROR($B109,"E")="E","",IF(LEFT($B109,1)=I$3,MAX(I$3:I108)+1,""))</f>
        <v/>
      </c>
      <c r="J109" s="18" t="str">
        <f>IF(IFERROR($B109,"E")="E","",IF(LEFT($B109,2)=J$3,MAX(J$3:J108)+1,IF(LEFT($B109,2)=LEFT(J$3,1)&amp;"S",MAX(J$3:J108)+1,"")))</f>
        <v/>
      </c>
      <c r="K109" s="18" t="str">
        <f>IF(IFERROR($B109,"E")="E","",IF(LEFT($B109,3)=K$3,MAX(K$3:K108)+1,""))</f>
        <v/>
      </c>
      <c r="L109" s="18" t="str">
        <f>IF(IFERROR($B109,"E")="E","",IF(LEFT($B109,1)=L$3,MAX(L$3:L108)+1,""))</f>
        <v/>
      </c>
      <c r="M109" s="18" t="str">
        <f>IF(IFERROR($B109,"E")="E","",IF(LEFT($B109,2)=M$3,MAX(M$3:M108)+1,IF(LEFT($B109,2)=LEFT(M$3,1)&amp;"S",MAX(M$3:M108)+1,"")))</f>
        <v/>
      </c>
      <c r="N109" s="18" t="str">
        <f>IF(IFERROR($B109,"E")="E","",IF(LEFT($B109,3)=N$3,MAX(N$3:N108)+1,""))</f>
        <v/>
      </c>
      <c r="O109" s="18" t="str">
        <f>IF(IFERROR(FIND("U",$B109,1),0)=0,"",MAX(O$3:O108)+1)</f>
        <v/>
      </c>
      <c r="P109" s="18" t="str">
        <f>IF(IFERROR(FIND("F",$B109,1),0)=0,"",MAX(P$3:P108)+1)</f>
        <v/>
      </c>
      <c r="Q109" s="18" t="str">
        <f>IF(IFERROR(FIND("M,J",$B109,1),0)=0,"",MAX(Q$3:Q108)+1)</f>
        <v/>
      </c>
      <c r="R109" s="18" t="str">
        <f>IF(IFERROR(FIND("W,J",$B109,1),0)=0,"",MAX(R$3:R108)+1)</f>
        <v/>
      </c>
      <c r="S109" s="18" t="str">
        <f>IF(IFERROR(FIND("X,J",$B109,1),0)=0,"",MAX(S$3:S108)+1)</f>
        <v/>
      </c>
      <c r="T109" s="18" t="str">
        <f>IF(IFERROR(FIND("J",$B109,1),0)=0,"",MAX(T$3:T108)+1)</f>
        <v/>
      </c>
      <c r="U109" s="18" t="str">
        <f>IF(IFERROR(FIND("N",$B109,1),0)=0,"",MAX(U$3:U108)+1)</f>
        <v/>
      </c>
      <c r="V109" s="21">
        <f t="shared" si="1"/>
        <v>0</v>
      </c>
      <c r="W109" s="21"/>
      <c r="X109" s="21" t="e">
        <f>VLOOKUP($A109,Reformat!$A:$K,11,FALSE)</f>
        <v>#N/A</v>
      </c>
    </row>
    <row r="110" spans="1:24" x14ac:dyDescent="0.25">
      <c r="A110" s="18">
        <v>43</v>
      </c>
      <c r="B110" s="21" t="str">
        <f>VLOOKUP(A110,Reformat!A:K,3,FALSE)</f>
        <v>W</v>
      </c>
      <c r="C110" s="29" t="s">
        <v>295</v>
      </c>
      <c r="D110" s="26">
        <v>1120</v>
      </c>
      <c r="E110" s="18">
        <f>IF(IFERROR($B110,"E")="E","",MAX(E$3:E109)+1)</f>
        <v>43</v>
      </c>
      <c r="F110" s="18" t="str">
        <f>IF(IFERROR($B110,"E")="E","",IF(LEFT($B110,1)=F$3,MAX(F$3:F109)+1,""))</f>
        <v/>
      </c>
      <c r="G110" s="18" t="str">
        <f>IF(IFERROR($B110,"E")="E","",IF(LEFT($B110,2)=G$3,MAX(G$3:G109)+1,IF(LEFT($B110,2)=LEFT(G$3,1)&amp;"S",MAX(G$3:G109)+1,"")))</f>
        <v/>
      </c>
      <c r="H110" s="18" t="str">
        <f>IF(IFERROR($B110,"E")="E","",IF(LEFT($B110,3)=H$3,MAX(H$3:H109)+1,""))</f>
        <v/>
      </c>
      <c r="I110" s="18">
        <f>IF(IFERROR($B110,"E")="E","",IF(LEFT($B110,1)=I$3,MAX(I$3:I109)+1,""))</f>
        <v>19</v>
      </c>
      <c r="J110" s="18" t="str">
        <f>IF(IFERROR($B110,"E")="E","",IF(LEFT($B110,2)=J$3,MAX(J$3:J109)+1,IF(LEFT($B110,2)=LEFT(J$3,1)&amp;"S",MAX(J$3:J109)+1,"")))</f>
        <v/>
      </c>
      <c r="K110" s="18" t="str">
        <f>IF(IFERROR($B110,"E")="E","",IF(LEFT($B110,3)=K$3,MAX(K$3:K109)+1,""))</f>
        <v/>
      </c>
      <c r="L110" s="18" t="str">
        <f>IF(IFERROR($B110,"E")="E","",IF(LEFT($B110,1)=L$3,MAX(L$3:L109)+1,""))</f>
        <v/>
      </c>
      <c r="M110" s="18" t="str">
        <f>IF(IFERROR($B110,"E")="E","",IF(LEFT($B110,2)=M$3,MAX(M$3:M109)+1,IF(LEFT($B110,2)=LEFT(M$3,1)&amp;"S",MAX(M$3:M109)+1,"")))</f>
        <v/>
      </c>
      <c r="N110" s="18" t="str">
        <f>IF(IFERROR($B110,"E")="E","",IF(LEFT($B110,3)=N$3,MAX(N$3:N109)+1,""))</f>
        <v/>
      </c>
      <c r="O110" s="18" t="str">
        <f>IF(IFERROR(FIND("U",$B110,1),0)=0,"",MAX(O$3:O109)+1)</f>
        <v/>
      </c>
      <c r="P110" s="18" t="str">
        <f>IF(IFERROR(FIND("F",$B110,1),0)=0,"",MAX(P$3:P109)+1)</f>
        <v/>
      </c>
      <c r="Q110" s="18" t="str">
        <f>IF(IFERROR(FIND("M,J",$B110,1),0)=0,"",MAX(Q$3:Q109)+1)</f>
        <v/>
      </c>
      <c r="R110" s="18" t="str">
        <f>IF(IFERROR(FIND("W,J",$B110,1),0)=0,"",MAX(R$3:R109)+1)</f>
        <v/>
      </c>
      <c r="S110" s="18" t="str">
        <f>IF(IFERROR(FIND("X,J",$B110,1),0)=0,"",MAX(S$3:S109)+1)</f>
        <v/>
      </c>
      <c r="T110" s="18" t="str">
        <f>IF(IFERROR(FIND("J",$B110,1),0)=0,"",MAX(T$3:T109)+1)</f>
        <v/>
      </c>
      <c r="U110" s="18" t="str">
        <f>IF(IFERROR(FIND("N",$B110,1),0)=0,"",MAX(U$3:U109)+1)</f>
        <v/>
      </c>
      <c r="V110" s="21">
        <f t="shared" si="1"/>
        <v>19</v>
      </c>
      <c r="W110" s="21"/>
      <c r="X110" s="21" t="str">
        <f>VLOOKUP($A110,Reformat!$A:$K,11,FALSE)</f>
        <v>Katherine Turner, Tanya Blake</v>
      </c>
    </row>
    <row r="111" spans="1:24" x14ac:dyDescent="0.25">
      <c r="A111" s="18">
        <v>127</v>
      </c>
      <c r="B111" s="21" t="e">
        <f>VLOOKUP(A111,Reformat!A:K,3,FALSE)</f>
        <v>#N/A</v>
      </c>
      <c r="C111" s="29" t="s">
        <v>211</v>
      </c>
      <c r="D111" s="26">
        <v>1080</v>
      </c>
      <c r="E111" s="18" t="str">
        <f>IF(IFERROR($B111,"E")="E","",MAX(E$3:E110)+1)</f>
        <v/>
      </c>
      <c r="F111" s="18" t="str">
        <f>IF(IFERROR($B111,"E")="E","",IF(LEFT($B111,1)=F$3,MAX(F$3:F110)+1,""))</f>
        <v/>
      </c>
      <c r="G111" s="18" t="str">
        <f>IF(IFERROR($B111,"E")="E","",IF(LEFT($B111,2)=G$3,MAX(G$3:G110)+1,IF(LEFT($B111,2)=LEFT(G$3,1)&amp;"S",MAX(G$3:G110)+1,"")))</f>
        <v/>
      </c>
      <c r="H111" s="18" t="str">
        <f>IF(IFERROR($B111,"E")="E","",IF(LEFT($B111,3)=H$3,MAX(H$3:H110)+1,""))</f>
        <v/>
      </c>
      <c r="I111" s="18" t="str">
        <f>IF(IFERROR($B111,"E")="E","",IF(LEFT($B111,1)=I$3,MAX(I$3:I110)+1,""))</f>
        <v/>
      </c>
      <c r="J111" s="18" t="str">
        <f>IF(IFERROR($B111,"E")="E","",IF(LEFT($B111,2)=J$3,MAX(J$3:J110)+1,IF(LEFT($B111,2)=LEFT(J$3,1)&amp;"S",MAX(J$3:J110)+1,"")))</f>
        <v/>
      </c>
      <c r="K111" s="18" t="str">
        <f>IF(IFERROR($B111,"E")="E","",IF(LEFT($B111,3)=K$3,MAX(K$3:K110)+1,""))</f>
        <v/>
      </c>
      <c r="L111" s="18" t="str">
        <f>IF(IFERROR($B111,"E")="E","",IF(LEFT($B111,1)=L$3,MAX(L$3:L110)+1,""))</f>
        <v/>
      </c>
      <c r="M111" s="18" t="str">
        <f>IF(IFERROR($B111,"E")="E","",IF(LEFT($B111,2)=M$3,MAX(M$3:M110)+1,IF(LEFT($B111,2)=LEFT(M$3,1)&amp;"S",MAX(M$3:M110)+1,"")))</f>
        <v/>
      </c>
      <c r="N111" s="18" t="str">
        <f>IF(IFERROR($B111,"E")="E","",IF(LEFT($B111,3)=N$3,MAX(N$3:N110)+1,""))</f>
        <v/>
      </c>
      <c r="O111" s="18" t="str">
        <f>IF(IFERROR(FIND("U",$B111,1),0)=0,"",MAX(O$3:O110)+1)</f>
        <v/>
      </c>
      <c r="P111" s="18" t="str">
        <f>IF(IFERROR(FIND("F",$B111,1),0)=0,"",MAX(P$3:P110)+1)</f>
        <v/>
      </c>
      <c r="Q111" s="18" t="str">
        <f>IF(IFERROR(FIND("M,J",$B111,1),0)=0,"",MAX(Q$3:Q110)+1)</f>
        <v/>
      </c>
      <c r="R111" s="18" t="str">
        <f>IF(IFERROR(FIND("W,J",$B111,1),0)=0,"",MAX(R$3:R110)+1)</f>
        <v/>
      </c>
      <c r="S111" s="18" t="str">
        <f>IF(IFERROR(FIND("X,J",$B111,1),0)=0,"",MAX(S$3:S110)+1)</f>
        <v/>
      </c>
      <c r="T111" s="18" t="str">
        <f>IF(IFERROR(FIND("J",$B111,1),0)=0,"",MAX(T$3:T110)+1)</f>
        <v/>
      </c>
      <c r="U111" s="18" t="str">
        <f>IF(IFERROR(FIND("N",$B111,1),0)=0,"",MAX(U$3:U110)+1)</f>
        <v/>
      </c>
      <c r="V111" s="21">
        <f t="shared" si="1"/>
        <v>0</v>
      </c>
      <c r="W111" s="21"/>
      <c r="X111" s="21" t="e">
        <f>VLOOKUP($A111,Reformat!$A:$K,11,FALSE)</f>
        <v>#N/A</v>
      </c>
    </row>
    <row r="112" spans="1:24" x14ac:dyDescent="0.25">
      <c r="A112" s="18">
        <v>68</v>
      </c>
      <c r="B112" s="21" t="str">
        <f>VLOOKUP(A112,Reformat!A:K,3,FALSE)</f>
        <v>MV</v>
      </c>
      <c r="C112" s="29" t="s">
        <v>273</v>
      </c>
      <c r="D112" s="26">
        <v>1080</v>
      </c>
      <c r="E112" s="18">
        <f>IF(IFERROR($B112,"E")="E","",MAX(E$3:E111)+1)</f>
        <v>44</v>
      </c>
      <c r="F112" s="18">
        <f>IF(IFERROR($B112,"E")="E","",IF(LEFT($B112,1)=F$3,MAX(F$3:F111)+1,""))</f>
        <v>3</v>
      </c>
      <c r="G112" s="18">
        <f>IF(IFERROR($B112,"E")="E","",IF(LEFT($B112,2)=G$3,MAX(G$3:G111)+1,IF(LEFT($B112,2)=LEFT(G$3,1)&amp;"S",MAX(G$3:G111)+1,"")))</f>
        <v>1</v>
      </c>
      <c r="H112" s="18" t="str">
        <f>IF(IFERROR($B112,"E")="E","",IF(LEFT($B112,3)=H$3,MAX(H$3:H111)+1,""))</f>
        <v/>
      </c>
      <c r="I112" s="18" t="str">
        <f>IF(IFERROR($B112,"E")="E","",IF(LEFT($B112,1)=I$3,MAX(I$3:I111)+1,""))</f>
        <v/>
      </c>
      <c r="J112" s="18" t="str">
        <f>IF(IFERROR($B112,"E")="E","",IF(LEFT($B112,2)=J$3,MAX(J$3:J111)+1,IF(LEFT($B112,2)=LEFT(J$3,1)&amp;"S",MAX(J$3:J111)+1,"")))</f>
        <v/>
      </c>
      <c r="K112" s="18" t="str">
        <f>IF(IFERROR($B112,"E")="E","",IF(LEFT($B112,3)=K$3,MAX(K$3:K111)+1,""))</f>
        <v/>
      </c>
      <c r="L112" s="18" t="str">
        <f>IF(IFERROR($B112,"E")="E","",IF(LEFT($B112,1)=L$3,MAX(L$3:L111)+1,""))</f>
        <v/>
      </c>
      <c r="M112" s="18" t="str">
        <f>IF(IFERROR($B112,"E")="E","",IF(LEFT($B112,2)=M$3,MAX(M$3:M111)+1,IF(LEFT($B112,2)=LEFT(M$3,1)&amp;"S",MAX(M$3:M111)+1,"")))</f>
        <v/>
      </c>
      <c r="N112" s="18" t="str">
        <f>IF(IFERROR($B112,"E")="E","",IF(LEFT($B112,3)=N$3,MAX(N$3:N111)+1,""))</f>
        <v/>
      </c>
      <c r="O112" s="18" t="str">
        <f>IF(IFERROR(FIND("U",$B112,1),0)=0,"",MAX(O$3:O111)+1)</f>
        <v/>
      </c>
      <c r="P112" s="18" t="str">
        <f>IF(IFERROR(FIND("F",$B112,1),0)=0,"",MAX(P$3:P111)+1)</f>
        <v/>
      </c>
      <c r="Q112" s="18" t="str">
        <f>IF(IFERROR(FIND("M,J",$B112,1),0)=0,"",MAX(Q$3:Q111)+1)</f>
        <v/>
      </c>
      <c r="R112" s="18" t="str">
        <f>IF(IFERROR(FIND("W,J",$B112,1),0)=0,"",MAX(R$3:R111)+1)</f>
        <v/>
      </c>
      <c r="S112" s="18" t="str">
        <f>IF(IFERROR(FIND("X,J",$B112,1),0)=0,"",MAX(S$3:S111)+1)</f>
        <v/>
      </c>
      <c r="T112" s="18" t="str">
        <f>IF(IFERROR(FIND("J",$B112,1),0)=0,"",MAX(T$3:T111)+1)</f>
        <v/>
      </c>
      <c r="U112" s="18" t="str">
        <f>IF(IFERROR(FIND("N",$B112,1),0)=0,"",MAX(U$3:U111)+1)</f>
        <v/>
      </c>
      <c r="V112" s="21">
        <f t="shared" si="1"/>
        <v>1</v>
      </c>
      <c r="W112" s="21"/>
      <c r="X112" s="21" t="str">
        <f>VLOOKUP($A112,Reformat!$A:$K,11,FALSE)</f>
        <v>Andrew Baker, Matthew Gisborne</v>
      </c>
    </row>
    <row r="113" spans="1:25" x14ac:dyDescent="0.25">
      <c r="A113" s="18">
        <v>129</v>
      </c>
      <c r="B113" s="21" t="e">
        <f>VLOOKUP(A113,Reformat!A:K,3,FALSE)</f>
        <v>#N/A</v>
      </c>
      <c r="C113" s="29" t="s">
        <v>183</v>
      </c>
      <c r="D113" s="26">
        <v>1060</v>
      </c>
      <c r="E113" s="18" t="str">
        <f>IF(IFERROR($B113,"E")="E","",MAX(E$3:E112)+1)</f>
        <v/>
      </c>
      <c r="F113" s="18" t="str">
        <f>IF(IFERROR($B113,"E")="E","",IF(LEFT($B113,1)=F$3,MAX(F$3:F112)+1,""))</f>
        <v/>
      </c>
      <c r="G113" s="18" t="str">
        <f>IF(IFERROR($B113,"E")="E","",IF(LEFT($B113,2)=G$3,MAX(G$3:G112)+1,IF(LEFT($B113,2)=LEFT(G$3,1)&amp;"S",MAX(G$3:G112)+1,"")))</f>
        <v/>
      </c>
      <c r="H113" s="18" t="str">
        <f>IF(IFERROR($B113,"E")="E","",IF(LEFT($B113,3)=H$3,MAX(H$3:H112)+1,""))</f>
        <v/>
      </c>
      <c r="I113" s="18" t="str">
        <f>IF(IFERROR($B113,"E")="E","",IF(LEFT($B113,1)=I$3,MAX(I$3:I112)+1,""))</f>
        <v/>
      </c>
      <c r="J113" s="18" t="str">
        <f>IF(IFERROR($B113,"E")="E","",IF(LEFT($B113,2)=J$3,MAX(J$3:J112)+1,IF(LEFT($B113,2)=LEFT(J$3,1)&amp;"S",MAX(J$3:J112)+1,"")))</f>
        <v/>
      </c>
      <c r="K113" s="18" t="str">
        <f>IF(IFERROR($B113,"E")="E","",IF(LEFT($B113,3)=K$3,MAX(K$3:K112)+1,""))</f>
        <v/>
      </c>
      <c r="L113" s="18" t="str">
        <f>IF(IFERROR($B113,"E")="E","",IF(LEFT($B113,1)=L$3,MAX(L$3:L112)+1,""))</f>
        <v/>
      </c>
      <c r="M113" s="18" t="str">
        <f>IF(IFERROR($B113,"E")="E","",IF(LEFT($B113,2)=M$3,MAX(M$3:M112)+1,IF(LEFT($B113,2)=LEFT(M$3,1)&amp;"S",MAX(M$3:M112)+1,"")))</f>
        <v/>
      </c>
      <c r="N113" s="18" t="str">
        <f>IF(IFERROR($B113,"E")="E","",IF(LEFT($B113,3)=N$3,MAX(N$3:N112)+1,""))</f>
        <v/>
      </c>
      <c r="O113" s="18" t="str">
        <f>IF(IFERROR(FIND("U",$B113,1),0)=0,"",MAX(O$3:O112)+1)</f>
        <v/>
      </c>
      <c r="P113" s="18" t="str">
        <f>IF(IFERROR(FIND("F",$B113,1),0)=0,"",MAX(P$3:P112)+1)</f>
        <v/>
      </c>
      <c r="Q113" s="18" t="str">
        <f>IF(IFERROR(FIND("M,J",$B113,1),0)=0,"",MAX(Q$3:Q112)+1)</f>
        <v/>
      </c>
      <c r="R113" s="18" t="str">
        <f>IF(IFERROR(FIND("W,J",$B113,1),0)=0,"",MAX(R$3:R112)+1)</f>
        <v/>
      </c>
      <c r="S113" s="18" t="str">
        <f>IF(IFERROR(FIND("X,J",$B113,1),0)=0,"",MAX(S$3:S112)+1)</f>
        <v/>
      </c>
      <c r="T113" s="18" t="str">
        <f>IF(IFERROR(FIND("J",$B113,1),0)=0,"",MAX(T$3:T112)+1)</f>
        <v/>
      </c>
      <c r="U113" s="18" t="str">
        <f>IF(IFERROR(FIND("N",$B113,1),0)=0,"",MAX(U$3:U112)+1)</f>
        <v/>
      </c>
      <c r="V113" s="21">
        <f t="shared" si="1"/>
        <v>0</v>
      </c>
      <c r="W113" s="21"/>
      <c r="X113" s="21" t="e">
        <f>VLOOKUP($A113,Reformat!$A:$K,11,FALSE)</f>
        <v>#N/A</v>
      </c>
    </row>
    <row r="114" spans="1:25" x14ac:dyDescent="0.25">
      <c r="A114" s="18">
        <v>27</v>
      </c>
      <c r="B114" s="21" t="str">
        <f>VLOOKUP(A114,Reformat!A:K,3,FALSE)</f>
        <v>WV,N</v>
      </c>
      <c r="C114" s="29" t="s">
        <v>163</v>
      </c>
      <c r="D114" s="26">
        <v>1060</v>
      </c>
      <c r="E114" s="18">
        <f>IF(IFERROR($B114,"E")="E","",MAX(E$3:E113)+1)</f>
        <v>45</v>
      </c>
      <c r="F114" s="18" t="str">
        <f>IF(IFERROR($B114,"E")="E","",IF(LEFT($B114,1)=F$3,MAX(F$3:F113)+1,""))</f>
        <v/>
      </c>
      <c r="G114" s="18" t="str">
        <f>IF(IFERROR($B114,"E")="E","",IF(LEFT($B114,2)=G$3,MAX(G$3:G113)+1,IF(LEFT($B114,2)=LEFT(G$3,1)&amp;"S",MAX(G$3:G113)+1,"")))</f>
        <v/>
      </c>
      <c r="H114" s="18" t="str">
        <f>IF(IFERROR($B114,"E")="E","",IF(LEFT($B114,3)=H$3,MAX(H$3:H113)+1,""))</f>
        <v/>
      </c>
      <c r="I114" s="18">
        <f>IF(IFERROR($B114,"E")="E","",IF(LEFT($B114,1)=I$3,MAX(I$3:I113)+1,""))</f>
        <v>20</v>
      </c>
      <c r="J114" s="18">
        <f>IF(IFERROR($B114,"E")="E","",IF(LEFT($B114,2)=J$3,MAX(J$3:J113)+1,IF(LEFT($B114,2)=LEFT(J$3,1)&amp;"S",MAX(J$3:J113)+1,"")))</f>
        <v>11</v>
      </c>
      <c r="K114" s="18" t="str">
        <f>IF(IFERROR($B114,"E")="E","",IF(LEFT($B114,3)=K$3,MAX(K$3:K113)+1,""))</f>
        <v/>
      </c>
      <c r="L114" s="18" t="str">
        <f>IF(IFERROR($B114,"E")="E","",IF(LEFT($B114,1)=L$3,MAX(L$3:L113)+1,""))</f>
        <v/>
      </c>
      <c r="M114" s="18" t="str">
        <f>IF(IFERROR($B114,"E")="E","",IF(LEFT($B114,2)=M$3,MAX(M$3:M113)+1,IF(LEFT($B114,2)=LEFT(M$3,1)&amp;"S",MAX(M$3:M113)+1,"")))</f>
        <v/>
      </c>
      <c r="N114" s="18" t="str">
        <f>IF(IFERROR($B114,"E")="E","",IF(LEFT($B114,3)=N$3,MAX(N$3:N113)+1,""))</f>
        <v/>
      </c>
      <c r="O114" s="18" t="str">
        <f>IF(IFERROR(FIND("U",$B114,1),0)=0,"",MAX(O$3:O113)+1)</f>
        <v/>
      </c>
      <c r="P114" s="18" t="str">
        <f>IF(IFERROR(FIND("F",$B114,1),0)=0,"",MAX(P$3:P113)+1)</f>
        <v/>
      </c>
      <c r="Q114" s="18" t="str">
        <f>IF(IFERROR(FIND("M,J",$B114,1),0)=0,"",MAX(Q$3:Q113)+1)</f>
        <v/>
      </c>
      <c r="R114" s="18" t="str">
        <f>IF(IFERROR(FIND("W,J",$B114,1),0)=0,"",MAX(R$3:R113)+1)</f>
        <v/>
      </c>
      <c r="S114" s="18" t="str">
        <f>IF(IFERROR(FIND("X,J",$B114,1),0)=0,"",MAX(S$3:S113)+1)</f>
        <v/>
      </c>
      <c r="T114" s="18" t="str">
        <f>IF(IFERROR(FIND("J",$B114,1),0)=0,"",MAX(T$3:T113)+1)</f>
        <v/>
      </c>
      <c r="U114" s="18">
        <f>IF(IFERROR(FIND("N",$B114,1),0)=0,"",MAX(U$3:U113)+1)</f>
        <v>9</v>
      </c>
      <c r="V114" s="21">
        <f t="shared" si="1"/>
        <v>9</v>
      </c>
      <c r="W114" s="21"/>
      <c r="X114" s="21" t="str">
        <f>VLOOKUP($A114,Reformat!$A:$K,11,FALSE)</f>
        <v>Nicola Barnard, Anne Course</v>
      </c>
    </row>
    <row r="115" spans="1:25" x14ac:dyDescent="0.25">
      <c r="A115" s="18">
        <v>144</v>
      </c>
      <c r="B115" s="21" t="e">
        <f>VLOOKUP(A115,Reformat!A:K,3,FALSE)</f>
        <v>#N/A</v>
      </c>
      <c r="C115" s="29" t="s">
        <v>281</v>
      </c>
      <c r="D115" s="26">
        <v>1010</v>
      </c>
      <c r="E115" s="18" t="str">
        <f>IF(IFERROR($B115,"E")="E","",MAX(E$3:E114)+1)</f>
        <v/>
      </c>
      <c r="F115" s="18" t="str">
        <f>IF(IFERROR($B115,"E")="E","",IF(LEFT($B115,1)=F$3,MAX(F$3:F114)+1,""))</f>
        <v/>
      </c>
      <c r="G115" s="18" t="str">
        <f>IF(IFERROR($B115,"E")="E","",IF(LEFT($B115,2)=G$3,MAX(G$3:G114)+1,IF(LEFT($B115,2)=LEFT(G$3,1)&amp;"S",MAX(G$3:G114)+1,"")))</f>
        <v/>
      </c>
      <c r="H115" s="18" t="str">
        <f>IF(IFERROR($B115,"E")="E","",IF(LEFT($B115,3)=H$3,MAX(H$3:H114)+1,""))</f>
        <v/>
      </c>
      <c r="I115" s="18" t="str">
        <f>IF(IFERROR($B115,"E")="E","",IF(LEFT($B115,1)=I$3,MAX(I$3:I114)+1,""))</f>
        <v/>
      </c>
      <c r="J115" s="18" t="str">
        <f>IF(IFERROR($B115,"E")="E","",IF(LEFT($B115,2)=J$3,MAX(J$3:J114)+1,IF(LEFT($B115,2)=LEFT(J$3,1)&amp;"S",MAX(J$3:J114)+1,"")))</f>
        <v/>
      </c>
      <c r="K115" s="18" t="str">
        <f>IF(IFERROR($B115,"E")="E","",IF(LEFT($B115,3)=K$3,MAX(K$3:K114)+1,""))</f>
        <v/>
      </c>
      <c r="L115" s="18" t="str">
        <f>IF(IFERROR($B115,"E")="E","",IF(LEFT($B115,1)=L$3,MAX(L$3:L114)+1,""))</f>
        <v/>
      </c>
      <c r="M115" s="18" t="str">
        <f>IF(IFERROR($B115,"E")="E","",IF(LEFT($B115,2)=M$3,MAX(M$3:M114)+1,IF(LEFT($B115,2)=LEFT(M$3,1)&amp;"S",MAX(M$3:M114)+1,"")))</f>
        <v/>
      </c>
      <c r="N115" s="18" t="str">
        <f>IF(IFERROR($B115,"E")="E","",IF(LEFT($B115,3)=N$3,MAX(N$3:N114)+1,""))</f>
        <v/>
      </c>
      <c r="O115" s="18" t="str">
        <f>IF(IFERROR(FIND("U",$B115,1),0)=0,"",MAX(O$3:O114)+1)</f>
        <v/>
      </c>
      <c r="P115" s="18" t="str">
        <f>IF(IFERROR(FIND("F",$B115,1),0)=0,"",MAX(P$3:P114)+1)</f>
        <v/>
      </c>
      <c r="Q115" s="18" t="str">
        <f>IF(IFERROR(FIND("M,J",$B115,1),0)=0,"",MAX(Q$3:Q114)+1)</f>
        <v/>
      </c>
      <c r="R115" s="18" t="str">
        <f>IF(IFERROR(FIND("W,J",$B115,1),0)=0,"",MAX(R$3:R114)+1)</f>
        <v/>
      </c>
      <c r="S115" s="18" t="str">
        <f>IF(IFERROR(FIND("X,J",$B115,1),0)=0,"",MAX(S$3:S114)+1)</f>
        <v/>
      </c>
      <c r="T115" s="18" t="str">
        <f>IF(IFERROR(FIND("J",$B115,1),0)=0,"",MAX(T$3:T114)+1)</f>
        <v/>
      </c>
      <c r="U115" s="18" t="str">
        <f>IF(IFERROR(FIND("N",$B115,1),0)=0,"",MAX(U$3:U114)+1)</f>
        <v/>
      </c>
      <c r="V115" s="21">
        <f t="shared" si="1"/>
        <v>0</v>
      </c>
      <c r="W115" s="21"/>
      <c r="X115" s="21" t="e">
        <f>VLOOKUP($A115,Reformat!$A:$K,11,FALSE)</f>
        <v>#N/A</v>
      </c>
    </row>
    <row r="116" spans="1:25" x14ac:dyDescent="0.25">
      <c r="A116" s="18">
        <v>111</v>
      </c>
      <c r="B116" s="21" t="e">
        <f>VLOOKUP(A116,Reformat!A:K,3,FALSE)</f>
        <v>#N/A</v>
      </c>
      <c r="C116" s="29" t="s">
        <v>230</v>
      </c>
      <c r="D116" s="26">
        <v>990</v>
      </c>
      <c r="E116" s="18" t="str">
        <f>IF(IFERROR($B116,"E")="E","",MAX(E$3:E115)+1)</f>
        <v/>
      </c>
      <c r="F116" s="18" t="str">
        <f>IF(IFERROR($B116,"E")="E","",IF(LEFT($B116,1)=F$3,MAX(F$3:F115)+1,""))</f>
        <v/>
      </c>
      <c r="G116" s="18" t="str">
        <f>IF(IFERROR($B116,"E")="E","",IF(LEFT($B116,2)=G$3,MAX(G$3:G115)+1,IF(LEFT($B116,2)=LEFT(G$3,1)&amp;"S",MAX(G$3:G115)+1,"")))</f>
        <v/>
      </c>
      <c r="H116" s="18" t="str">
        <f>IF(IFERROR($B116,"E")="E","",IF(LEFT($B116,3)=H$3,MAX(H$3:H115)+1,""))</f>
        <v/>
      </c>
      <c r="I116" s="18" t="str">
        <f>IF(IFERROR($B116,"E")="E","",IF(LEFT($B116,1)=I$3,MAX(I$3:I115)+1,""))</f>
        <v/>
      </c>
      <c r="J116" s="18" t="str">
        <f>IF(IFERROR($B116,"E")="E","",IF(LEFT($B116,2)=J$3,MAX(J$3:J115)+1,IF(LEFT($B116,2)=LEFT(J$3,1)&amp;"S",MAX(J$3:J115)+1,"")))</f>
        <v/>
      </c>
      <c r="K116" s="18" t="str">
        <f>IF(IFERROR($B116,"E")="E","",IF(LEFT($B116,3)=K$3,MAX(K$3:K115)+1,""))</f>
        <v/>
      </c>
      <c r="L116" s="18" t="str">
        <f>IF(IFERROR($B116,"E")="E","",IF(LEFT($B116,1)=L$3,MAX(L$3:L115)+1,""))</f>
        <v/>
      </c>
      <c r="M116" s="18" t="str">
        <f>IF(IFERROR($B116,"E")="E","",IF(LEFT($B116,2)=M$3,MAX(M$3:M115)+1,IF(LEFT($B116,2)=LEFT(M$3,1)&amp;"S",MAX(M$3:M115)+1,"")))</f>
        <v/>
      </c>
      <c r="N116" s="18" t="str">
        <f>IF(IFERROR($B116,"E")="E","",IF(LEFT($B116,3)=N$3,MAX(N$3:N115)+1,""))</f>
        <v/>
      </c>
      <c r="O116" s="18" t="str">
        <f>IF(IFERROR(FIND("U",$B116,1),0)=0,"",MAX(O$3:O115)+1)</f>
        <v/>
      </c>
      <c r="P116" s="18" t="str">
        <f>IF(IFERROR(FIND("F",$B116,1),0)=0,"",MAX(P$3:P115)+1)</f>
        <v/>
      </c>
      <c r="Q116" s="18" t="str">
        <f>IF(IFERROR(FIND("M,J",$B116,1),0)=0,"",MAX(Q$3:Q115)+1)</f>
        <v/>
      </c>
      <c r="R116" s="18" t="str">
        <f>IF(IFERROR(FIND("W,J",$B116,1),0)=0,"",MAX(R$3:R115)+1)</f>
        <v/>
      </c>
      <c r="S116" s="18" t="str">
        <f>IF(IFERROR(FIND("X,J",$B116,1),0)=0,"",MAX(S$3:S115)+1)</f>
        <v/>
      </c>
      <c r="T116" s="18" t="str">
        <f>IF(IFERROR(FIND("J",$B116,1),0)=0,"",MAX(T$3:T115)+1)</f>
        <v/>
      </c>
      <c r="U116" s="18" t="str">
        <f>IF(IFERROR(FIND("N",$B116,1),0)=0,"",MAX(U$3:U115)+1)</f>
        <v/>
      </c>
      <c r="V116" s="21">
        <f t="shared" si="1"/>
        <v>0</v>
      </c>
      <c r="W116" s="21"/>
      <c r="X116" s="21" t="e">
        <f>VLOOKUP($A116,Reformat!$A:$K,11,FALSE)</f>
        <v>#N/A</v>
      </c>
      <c r="Y116" s="17" t="s">
        <v>162</v>
      </c>
    </row>
    <row r="117" spans="1:25" x14ac:dyDescent="0.25">
      <c r="A117" s="18">
        <v>136</v>
      </c>
      <c r="B117" s="21" t="e">
        <f>VLOOKUP(A117,Reformat!A:K,3,FALSE)</f>
        <v>#N/A</v>
      </c>
      <c r="C117" s="29" t="s">
        <v>305</v>
      </c>
      <c r="D117" s="26">
        <v>980</v>
      </c>
      <c r="E117" s="18" t="str">
        <f>IF(IFERROR($B117,"E")="E","",MAX(E$3:E116)+1)</f>
        <v/>
      </c>
      <c r="F117" s="18" t="str">
        <f>IF(IFERROR($B117,"E")="E","",IF(LEFT($B117,1)=F$3,MAX(F$3:F116)+1,""))</f>
        <v/>
      </c>
      <c r="G117" s="18" t="str">
        <f>IF(IFERROR($B117,"E")="E","",IF(LEFT($B117,2)=G$3,MAX(G$3:G116)+1,IF(LEFT($B117,2)=LEFT(G$3,1)&amp;"S",MAX(G$3:G116)+1,"")))</f>
        <v/>
      </c>
      <c r="H117" s="18" t="str">
        <f>IF(IFERROR($B117,"E")="E","",IF(LEFT($B117,3)=H$3,MAX(H$3:H116)+1,""))</f>
        <v/>
      </c>
      <c r="I117" s="18" t="str">
        <f>IF(IFERROR($B117,"E")="E","",IF(LEFT($B117,1)=I$3,MAX(I$3:I116)+1,""))</f>
        <v/>
      </c>
      <c r="J117" s="18" t="str">
        <f>IF(IFERROR($B117,"E")="E","",IF(LEFT($B117,2)=J$3,MAX(J$3:J116)+1,IF(LEFT($B117,2)=LEFT(J$3,1)&amp;"S",MAX(J$3:J116)+1,"")))</f>
        <v/>
      </c>
      <c r="K117" s="18" t="str">
        <f>IF(IFERROR($B117,"E")="E","",IF(LEFT($B117,3)=K$3,MAX(K$3:K116)+1,""))</f>
        <v/>
      </c>
      <c r="L117" s="18" t="str">
        <f>IF(IFERROR($B117,"E")="E","",IF(LEFT($B117,1)=L$3,MAX(L$3:L116)+1,""))</f>
        <v/>
      </c>
      <c r="M117" s="18" t="str">
        <f>IF(IFERROR($B117,"E")="E","",IF(LEFT($B117,2)=M$3,MAX(M$3:M116)+1,IF(LEFT($B117,2)=LEFT(M$3,1)&amp;"S",MAX(M$3:M116)+1,"")))</f>
        <v/>
      </c>
      <c r="N117" s="18" t="str">
        <f>IF(IFERROR($B117,"E")="E","",IF(LEFT($B117,3)=N$3,MAX(N$3:N116)+1,""))</f>
        <v/>
      </c>
      <c r="O117" s="18" t="str">
        <f>IF(IFERROR(FIND("U",$B117,1),0)=0,"",MAX(O$3:O116)+1)</f>
        <v/>
      </c>
      <c r="P117" s="18" t="str">
        <f>IF(IFERROR(FIND("F",$B117,1),0)=0,"",MAX(P$3:P116)+1)</f>
        <v/>
      </c>
      <c r="Q117" s="18" t="str">
        <f>IF(IFERROR(FIND("M,J",$B117,1),0)=0,"",MAX(Q$3:Q116)+1)</f>
        <v/>
      </c>
      <c r="R117" s="18" t="str">
        <f>IF(IFERROR(FIND("W,J",$B117,1),0)=0,"",MAX(R$3:R116)+1)</f>
        <v/>
      </c>
      <c r="S117" s="18" t="str">
        <f>IF(IFERROR(FIND("X,J",$B117,1),0)=0,"",MAX(S$3:S116)+1)</f>
        <v/>
      </c>
      <c r="T117" s="18" t="str">
        <f>IF(IFERROR(FIND("J",$B117,1),0)=0,"",MAX(T$3:T116)+1)</f>
        <v/>
      </c>
      <c r="U117" s="18" t="str">
        <f>IF(IFERROR(FIND("N",$B117,1),0)=0,"",MAX(U$3:U116)+1)</f>
        <v/>
      </c>
      <c r="V117" s="21">
        <f t="shared" si="1"/>
        <v>0</v>
      </c>
      <c r="W117" s="21"/>
      <c r="X117" s="21" t="e">
        <f>VLOOKUP($A117,Reformat!$A:$K,11,FALSE)</f>
        <v>#N/A</v>
      </c>
    </row>
    <row r="118" spans="1:25" x14ac:dyDescent="0.25">
      <c r="A118" s="18">
        <v>74</v>
      </c>
      <c r="B118" s="21" t="e">
        <f>VLOOKUP(A118,Reformat!A:K,3,FALSE)</f>
        <v>#N/A</v>
      </c>
      <c r="C118" s="29" t="s">
        <v>185</v>
      </c>
      <c r="D118" s="26">
        <v>960</v>
      </c>
      <c r="E118" s="18" t="str">
        <f>IF(IFERROR($B118,"E")="E","",MAX(E$3:E117)+1)</f>
        <v/>
      </c>
      <c r="F118" s="18" t="str">
        <f>IF(IFERROR($B118,"E")="E","",IF(LEFT($B118,1)=F$3,MAX(F$3:F117)+1,""))</f>
        <v/>
      </c>
      <c r="G118" s="18" t="str">
        <f>IF(IFERROR($B118,"E")="E","",IF(LEFT($B118,2)=G$3,MAX(G$3:G117)+1,IF(LEFT($B118,2)=LEFT(G$3,1)&amp;"S",MAX(G$3:G117)+1,"")))</f>
        <v/>
      </c>
      <c r="H118" s="18" t="str">
        <f>IF(IFERROR($B118,"E")="E","",IF(LEFT($B118,3)=H$3,MAX(H$3:H117)+1,""))</f>
        <v/>
      </c>
      <c r="I118" s="18" t="str">
        <f>IF(IFERROR($B118,"E")="E","",IF(LEFT($B118,1)=I$3,MAX(I$3:I117)+1,""))</f>
        <v/>
      </c>
      <c r="J118" s="18" t="str">
        <f>IF(IFERROR($B118,"E")="E","",IF(LEFT($B118,2)=J$3,MAX(J$3:J117)+1,IF(LEFT($B118,2)=LEFT(J$3,1)&amp;"S",MAX(J$3:J117)+1,"")))</f>
        <v/>
      </c>
      <c r="K118" s="18" t="str">
        <f>IF(IFERROR($B118,"E")="E","",IF(LEFT($B118,3)=K$3,MAX(K$3:K117)+1,""))</f>
        <v/>
      </c>
      <c r="L118" s="18" t="str">
        <f>IF(IFERROR($B118,"E")="E","",IF(LEFT($B118,1)=L$3,MAX(L$3:L117)+1,""))</f>
        <v/>
      </c>
      <c r="M118" s="18" t="str">
        <f>IF(IFERROR($B118,"E")="E","",IF(LEFT($B118,2)=M$3,MAX(M$3:M117)+1,IF(LEFT($B118,2)=LEFT(M$3,1)&amp;"S",MAX(M$3:M117)+1,"")))</f>
        <v/>
      </c>
      <c r="N118" s="18" t="str">
        <f>IF(IFERROR($B118,"E")="E","",IF(LEFT($B118,3)=N$3,MAX(N$3:N117)+1,""))</f>
        <v/>
      </c>
      <c r="O118" s="18" t="str">
        <f>IF(IFERROR(FIND("U",$B118,1),0)=0,"",MAX(O$3:O117)+1)</f>
        <v/>
      </c>
      <c r="P118" s="18" t="str">
        <f>IF(IFERROR(FIND("F",$B118,1),0)=0,"",MAX(P$3:P117)+1)</f>
        <v/>
      </c>
      <c r="Q118" s="18" t="str">
        <f>IF(IFERROR(FIND("M,J",$B118,1),0)=0,"",MAX(Q$3:Q117)+1)</f>
        <v/>
      </c>
      <c r="R118" s="18" t="str">
        <f>IF(IFERROR(FIND("W,J",$B118,1),0)=0,"",MAX(R$3:R117)+1)</f>
        <v/>
      </c>
      <c r="S118" s="18" t="str">
        <f>IF(IFERROR(FIND("X,J",$B118,1),0)=0,"",MAX(S$3:S117)+1)</f>
        <v/>
      </c>
      <c r="T118" s="18" t="str">
        <f>IF(IFERROR(FIND("J",$B118,1),0)=0,"",MAX(T$3:T117)+1)</f>
        <v/>
      </c>
      <c r="U118" s="18" t="str">
        <f>IF(IFERROR(FIND("N",$B118,1),0)=0,"",MAX(U$3:U117)+1)</f>
        <v/>
      </c>
      <c r="V118" s="21">
        <f t="shared" si="1"/>
        <v>0</v>
      </c>
      <c r="W118" s="21"/>
      <c r="X118" s="21" t="e">
        <f>VLOOKUP($A118,Reformat!$A:$K,11,FALSE)</f>
        <v>#N/A</v>
      </c>
    </row>
    <row r="119" spans="1:25" x14ac:dyDescent="0.25">
      <c r="A119" s="18">
        <v>44</v>
      </c>
      <c r="B119" s="21" t="str">
        <f>VLOOKUP(A119,Reformat!A:K,3,FALSE)</f>
        <v>X</v>
      </c>
      <c r="C119" s="29" t="s">
        <v>188</v>
      </c>
      <c r="D119" s="26">
        <v>960</v>
      </c>
      <c r="E119" s="18">
        <f>IF(IFERROR($B119,"E")="E","",MAX(E$3:E118)+1)</f>
        <v>46</v>
      </c>
      <c r="F119" s="18" t="str">
        <f>IF(IFERROR($B119,"E")="E","",IF(LEFT($B119,1)=F$3,MAX(F$3:F118)+1,""))</f>
        <v/>
      </c>
      <c r="G119" s="18" t="str">
        <f>IF(IFERROR($B119,"E")="E","",IF(LEFT($B119,2)=G$3,MAX(G$3:G118)+1,IF(LEFT($B119,2)=LEFT(G$3,1)&amp;"S",MAX(G$3:G118)+1,"")))</f>
        <v/>
      </c>
      <c r="H119" s="18" t="str">
        <f>IF(IFERROR($B119,"E")="E","",IF(LEFT($B119,3)=H$3,MAX(H$3:H118)+1,""))</f>
        <v/>
      </c>
      <c r="I119" s="18" t="str">
        <f>IF(IFERROR($B119,"E")="E","",IF(LEFT($B119,1)=I$3,MAX(I$3:I118)+1,""))</f>
        <v/>
      </c>
      <c r="J119" s="18" t="str">
        <f>IF(IFERROR($B119,"E")="E","",IF(LEFT($B119,2)=J$3,MAX(J$3:J118)+1,IF(LEFT($B119,2)=LEFT(J$3,1)&amp;"S",MAX(J$3:J118)+1,"")))</f>
        <v/>
      </c>
      <c r="K119" s="18" t="str">
        <f>IF(IFERROR($B119,"E")="E","",IF(LEFT($B119,3)=K$3,MAX(K$3:K118)+1,""))</f>
        <v/>
      </c>
      <c r="L119" s="18">
        <f>IF(IFERROR($B119,"E")="E","",IF(LEFT($B119,1)=L$3,MAX(L$3:L118)+1,""))</f>
        <v>23</v>
      </c>
      <c r="M119" s="18" t="str">
        <f>IF(IFERROR($B119,"E")="E","",IF(LEFT($B119,2)=M$3,MAX(M$3:M118)+1,IF(LEFT($B119,2)=LEFT(M$3,1)&amp;"S",MAX(M$3:M118)+1,"")))</f>
        <v/>
      </c>
      <c r="N119" s="18" t="str">
        <f>IF(IFERROR($B119,"E")="E","",IF(LEFT($B119,3)=N$3,MAX(N$3:N118)+1,""))</f>
        <v/>
      </c>
      <c r="O119" s="18" t="str">
        <f>IF(IFERROR(FIND("U",$B119,1),0)=0,"",MAX(O$3:O118)+1)</f>
        <v/>
      </c>
      <c r="P119" s="18" t="str">
        <f>IF(IFERROR(FIND("F",$B119,1),0)=0,"",MAX(P$3:P118)+1)</f>
        <v/>
      </c>
      <c r="Q119" s="18" t="str">
        <f>IF(IFERROR(FIND("M,J",$B119,1),0)=0,"",MAX(Q$3:Q118)+1)</f>
        <v/>
      </c>
      <c r="R119" s="18" t="str">
        <f>IF(IFERROR(FIND("W,J",$B119,1),0)=0,"",MAX(R$3:R118)+1)</f>
        <v/>
      </c>
      <c r="S119" s="18" t="str">
        <f>IF(IFERROR(FIND("X,J",$B119,1),0)=0,"",MAX(S$3:S118)+1)</f>
        <v/>
      </c>
      <c r="T119" s="18" t="str">
        <f>IF(IFERROR(FIND("J",$B119,1),0)=0,"",MAX(T$3:T118)+1)</f>
        <v/>
      </c>
      <c r="U119" s="18" t="str">
        <f>IF(IFERROR(FIND("N",$B119,1),0)=0,"",MAX(U$3:U118)+1)</f>
        <v/>
      </c>
      <c r="V119" s="21">
        <f t="shared" si="1"/>
        <v>23</v>
      </c>
      <c r="W119" s="21"/>
      <c r="X119" s="21" t="str">
        <f>VLOOKUP($A119,Reformat!$A:$K,11,FALSE)</f>
        <v>Ronelle Richards, Gareth Drusko, Lachlan Richards, Ros Richards, Steve Richards</v>
      </c>
    </row>
    <row r="120" spans="1:25" x14ac:dyDescent="0.25">
      <c r="A120" s="18">
        <v>126</v>
      </c>
      <c r="B120" s="21" t="e">
        <f>VLOOKUP(A120,Reformat!A:K,3,FALSE)</f>
        <v>#N/A</v>
      </c>
      <c r="C120" s="29" t="s">
        <v>257</v>
      </c>
      <c r="D120" s="26">
        <v>950</v>
      </c>
      <c r="E120" s="18" t="str">
        <f>IF(IFERROR($B120,"E")="E","",MAX(E$3:E119)+1)</f>
        <v/>
      </c>
      <c r="F120" s="18" t="str">
        <f>IF(IFERROR($B120,"E")="E","",IF(LEFT($B120,1)=F$3,MAX(F$3:F119)+1,""))</f>
        <v/>
      </c>
      <c r="G120" s="18" t="str">
        <f>IF(IFERROR($B120,"E")="E","",IF(LEFT($B120,2)=G$3,MAX(G$3:G119)+1,IF(LEFT($B120,2)=LEFT(G$3,1)&amp;"S",MAX(G$3:G119)+1,"")))</f>
        <v/>
      </c>
      <c r="H120" s="18" t="str">
        <f>IF(IFERROR($B120,"E")="E","",IF(LEFT($B120,3)=H$3,MAX(H$3:H119)+1,""))</f>
        <v/>
      </c>
      <c r="I120" s="18" t="str">
        <f>IF(IFERROR($B120,"E")="E","",IF(LEFT($B120,1)=I$3,MAX(I$3:I119)+1,""))</f>
        <v/>
      </c>
      <c r="J120" s="18" t="str">
        <f>IF(IFERROR($B120,"E")="E","",IF(LEFT($B120,2)=J$3,MAX(J$3:J119)+1,IF(LEFT($B120,2)=LEFT(J$3,1)&amp;"S",MAX(J$3:J119)+1,"")))</f>
        <v/>
      </c>
      <c r="K120" s="18" t="str">
        <f>IF(IFERROR($B120,"E")="E","",IF(LEFT($B120,3)=K$3,MAX(K$3:K119)+1,""))</f>
        <v/>
      </c>
      <c r="L120" s="18" t="str">
        <f>IF(IFERROR($B120,"E")="E","",IF(LEFT($B120,1)=L$3,MAX(L$3:L119)+1,""))</f>
        <v/>
      </c>
      <c r="M120" s="18" t="str">
        <f>IF(IFERROR($B120,"E")="E","",IF(LEFT($B120,2)=M$3,MAX(M$3:M119)+1,IF(LEFT($B120,2)=LEFT(M$3,1)&amp;"S",MAX(M$3:M119)+1,"")))</f>
        <v/>
      </c>
      <c r="N120" s="18" t="str">
        <f>IF(IFERROR($B120,"E")="E","",IF(LEFT($B120,3)=N$3,MAX(N$3:N119)+1,""))</f>
        <v/>
      </c>
      <c r="O120" s="18" t="str">
        <f>IF(IFERROR(FIND("U",$B120,1),0)=0,"",MAX(O$3:O119)+1)</f>
        <v/>
      </c>
      <c r="P120" s="18" t="str">
        <f>IF(IFERROR(FIND("F",$B120,1),0)=0,"",MAX(P$3:P119)+1)</f>
        <v/>
      </c>
      <c r="Q120" s="18" t="str">
        <f>IF(IFERROR(FIND("M,J",$B120,1),0)=0,"",MAX(Q$3:Q119)+1)</f>
        <v/>
      </c>
      <c r="R120" s="18" t="str">
        <f>IF(IFERROR(FIND("W,J",$B120,1),0)=0,"",MAX(R$3:R119)+1)</f>
        <v/>
      </c>
      <c r="S120" s="18" t="str">
        <f>IF(IFERROR(FIND("X,J",$B120,1),0)=0,"",MAX(S$3:S119)+1)</f>
        <v/>
      </c>
      <c r="T120" s="18" t="str">
        <f>IF(IFERROR(FIND("J",$B120,1),0)=0,"",MAX(T$3:T119)+1)</f>
        <v/>
      </c>
      <c r="U120" s="18" t="str">
        <f>IF(IFERROR(FIND("N",$B120,1),0)=0,"",MAX(U$3:U119)+1)</f>
        <v/>
      </c>
      <c r="V120" s="21">
        <f t="shared" si="1"/>
        <v>0</v>
      </c>
      <c r="W120" s="21"/>
      <c r="X120" s="21" t="e">
        <f>VLOOKUP($A120,Reformat!$A:$K,11,FALSE)</f>
        <v>#N/A</v>
      </c>
    </row>
    <row r="121" spans="1:25" x14ac:dyDescent="0.25">
      <c r="A121" s="18">
        <v>79</v>
      </c>
      <c r="B121" s="21" t="e">
        <f>VLOOKUP(A121,Reformat!A:K,3,FALSE)</f>
        <v>#N/A</v>
      </c>
      <c r="C121" s="29" t="s">
        <v>160</v>
      </c>
      <c r="D121" s="26">
        <v>920</v>
      </c>
      <c r="E121" s="18" t="str">
        <f>IF(IFERROR($B121,"E")="E","",MAX(E$3:E120)+1)</f>
        <v/>
      </c>
      <c r="F121" s="18" t="str">
        <f>IF(IFERROR($B121,"E")="E","",IF(LEFT($B121,1)=F$3,MAX(F$3:F120)+1,""))</f>
        <v/>
      </c>
      <c r="G121" s="18" t="str">
        <f>IF(IFERROR($B121,"E")="E","",IF(LEFT($B121,2)=G$3,MAX(G$3:G120)+1,IF(LEFT($B121,2)=LEFT(G$3,1)&amp;"S",MAX(G$3:G120)+1,"")))</f>
        <v/>
      </c>
      <c r="H121" s="18" t="str">
        <f>IF(IFERROR($B121,"E")="E","",IF(LEFT($B121,3)=H$3,MAX(H$3:H120)+1,""))</f>
        <v/>
      </c>
      <c r="I121" s="18" t="str">
        <f>IF(IFERROR($B121,"E")="E","",IF(LEFT($B121,1)=I$3,MAX(I$3:I120)+1,""))</f>
        <v/>
      </c>
      <c r="J121" s="18" t="str">
        <f>IF(IFERROR($B121,"E")="E","",IF(LEFT($B121,2)=J$3,MAX(J$3:J120)+1,IF(LEFT($B121,2)=LEFT(J$3,1)&amp;"S",MAX(J$3:J120)+1,"")))</f>
        <v/>
      </c>
      <c r="K121" s="18" t="str">
        <f>IF(IFERROR($B121,"E")="E","",IF(LEFT($B121,3)=K$3,MAX(K$3:K120)+1,""))</f>
        <v/>
      </c>
      <c r="L121" s="18" t="str">
        <f>IF(IFERROR($B121,"E")="E","",IF(LEFT($B121,1)=L$3,MAX(L$3:L120)+1,""))</f>
        <v/>
      </c>
      <c r="M121" s="18" t="str">
        <f>IF(IFERROR($B121,"E")="E","",IF(LEFT($B121,2)=M$3,MAX(M$3:M120)+1,IF(LEFT($B121,2)=LEFT(M$3,1)&amp;"S",MAX(M$3:M120)+1,"")))</f>
        <v/>
      </c>
      <c r="N121" s="18" t="str">
        <f>IF(IFERROR($B121,"E")="E","",IF(LEFT($B121,3)=N$3,MAX(N$3:N120)+1,""))</f>
        <v/>
      </c>
      <c r="O121" s="18" t="str">
        <f>IF(IFERROR(FIND("U",$B121,1),0)=0,"",MAX(O$3:O120)+1)</f>
        <v/>
      </c>
      <c r="P121" s="18" t="str">
        <f>IF(IFERROR(FIND("F",$B121,1),0)=0,"",MAX(P$3:P120)+1)</f>
        <v/>
      </c>
      <c r="Q121" s="18" t="str">
        <f>IF(IFERROR(FIND("M,J",$B121,1),0)=0,"",MAX(Q$3:Q120)+1)</f>
        <v/>
      </c>
      <c r="R121" s="18" t="str">
        <f>IF(IFERROR(FIND("W,J",$B121,1),0)=0,"",MAX(R$3:R120)+1)</f>
        <v/>
      </c>
      <c r="S121" s="18" t="str">
        <f>IF(IFERROR(FIND("X,J",$B121,1),0)=0,"",MAX(S$3:S120)+1)</f>
        <v/>
      </c>
      <c r="T121" s="18" t="str">
        <f>IF(IFERROR(FIND("J",$B121,1),0)=0,"",MAX(T$3:T120)+1)</f>
        <v/>
      </c>
      <c r="U121" s="18" t="str">
        <f>IF(IFERROR(FIND("N",$B121,1),0)=0,"",MAX(U$3:U120)+1)</f>
        <v/>
      </c>
      <c r="V121" s="21">
        <f t="shared" si="1"/>
        <v>0</v>
      </c>
      <c r="W121" s="21"/>
      <c r="X121" s="21" t="e">
        <f>VLOOKUP($A121,Reformat!$A:$K,11,FALSE)</f>
        <v>#N/A</v>
      </c>
    </row>
    <row r="122" spans="1:25" x14ac:dyDescent="0.25">
      <c r="A122" s="18">
        <v>53</v>
      </c>
      <c r="B122" s="21" t="str">
        <f>VLOOKUP(A122,Reformat!A:K,3,FALSE)</f>
        <v>X,F</v>
      </c>
      <c r="C122" s="29" t="s">
        <v>203</v>
      </c>
      <c r="D122" s="26">
        <v>880</v>
      </c>
      <c r="E122" s="18">
        <f>IF(IFERROR($B122,"E")="E","",MAX(E$3:E121)+1)</f>
        <v>47</v>
      </c>
      <c r="F122" s="18" t="str">
        <f>IF(IFERROR($B122,"E")="E","",IF(LEFT($B122,1)=F$3,MAX(F$3:F121)+1,""))</f>
        <v/>
      </c>
      <c r="G122" s="18" t="str">
        <f>IF(IFERROR($B122,"E")="E","",IF(LEFT($B122,2)=G$3,MAX(G$3:G121)+1,IF(LEFT($B122,2)=LEFT(G$3,1)&amp;"S",MAX(G$3:G121)+1,"")))</f>
        <v/>
      </c>
      <c r="H122" s="18" t="str">
        <f>IF(IFERROR($B122,"E")="E","",IF(LEFT($B122,3)=H$3,MAX(H$3:H121)+1,""))</f>
        <v/>
      </c>
      <c r="I122" s="18" t="str">
        <f>IF(IFERROR($B122,"E")="E","",IF(LEFT($B122,1)=I$3,MAX(I$3:I121)+1,""))</f>
        <v/>
      </c>
      <c r="J122" s="18" t="str">
        <f>IF(IFERROR($B122,"E")="E","",IF(LEFT($B122,2)=J$3,MAX(J$3:J121)+1,IF(LEFT($B122,2)=LEFT(J$3,1)&amp;"S",MAX(J$3:J121)+1,"")))</f>
        <v/>
      </c>
      <c r="K122" s="18" t="str">
        <f>IF(IFERROR($B122,"E")="E","",IF(LEFT($B122,3)=K$3,MAX(K$3:K121)+1,""))</f>
        <v/>
      </c>
      <c r="L122" s="18">
        <f>IF(IFERROR($B122,"E")="E","",IF(LEFT($B122,1)=L$3,MAX(L$3:L121)+1,""))</f>
        <v>24</v>
      </c>
      <c r="M122" s="18" t="str">
        <f>IF(IFERROR($B122,"E")="E","",IF(LEFT($B122,2)=M$3,MAX(M$3:M121)+1,IF(LEFT($B122,2)=LEFT(M$3,1)&amp;"S",MAX(M$3:M121)+1,"")))</f>
        <v/>
      </c>
      <c r="N122" s="18" t="str">
        <f>IF(IFERROR($B122,"E")="E","",IF(LEFT($B122,3)=N$3,MAX(N$3:N121)+1,""))</f>
        <v/>
      </c>
      <c r="O122" s="18" t="str">
        <f>IF(IFERROR(FIND("U",$B122,1),0)=0,"",MAX(O$3:O121)+1)</f>
        <v/>
      </c>
      <c r="P122" s="18">
        <f>IF(IFERROR(FIND("F",$B122,1),0)=0,"",MAX(P$3:P121)+1)</f>
        <v>8</v>
      </c>
      <c r="Q122" s="18" t="str">
        <f>IF(IFERROR(FIND("M,J",$B122,1),0)=0,"",MAX(Q$3:Q121)+1)</f>
        <v/>
      </c>
      <c r="R122" s="18" t="str">
        <f>IF(IFERROR(FIND("W,J",$B122,1),0)=0,"",MAX(R$3:R121)+1)</f>
        <v/>
      </c>
      <c r="S122" s="18" t="str">
        <f>IF(IFERROR(FIND("X,J",$B122,1),0)=0,"",MAX(S$3:S121)+1)</f>
        <v/>
      </c>
      <c r="T122" s="18" t="str">
        <f>IF(IFERROR(FIND("J",$B122,1),0)=0,"",MAX(T$3:T121)+1)</f>
        <v/>
      </c>
      <c r="U122" s="18" t="str">
        <f>IF(IFERROR(FIND("N",$B122,1),0)=0,"",MAX(U$3:U121)+1)</f>
        <v/>
      </c>
      <c r="V122" s="21">
        <f t="shared" si="1"/>
        <v>8</v>
      </c>
      <c r="W122" s="21"/>
      <c r="X122" s="21" t="str">
        <f>VLOOKUP($A122,Reformat!$A:$K,11,FALSE)</f>
        <v>Kate Gavens, Tom Lothian, Sam Lothian, Emma Lothian</v>
      </c>
    </row>
    <row r="123" spans="1:25" x14ac:dyDescent="0.25">
      <c r="A123" s="18">
        <v>113</v>
      </c>
      <c r="B123" s="21" t="e">
        <f>VLOOKUP(A123,Reformat!A:K,3,FALSE)</f>
        <v>#N/A</v>
      </c>
      <c r="C123" s="29" t="s">
        <v>173</v>
      </c>
      <c r="D123" s="26">
        <v>850</v>
      </c>
      <c r="E123" s="18" t="str">
        <f>IF(IFERROR($B123,"E")="E","",MAX(E$3:E122)+1)</f>
        <v/>
      </c>
      <c r="F123" s="18" t="str">
        <f>IF(IFERROR($B123,"E")="E","",IF(LEFT($B123,1)=F$3,MAX(F$3:F122)+1,""))</f>
        <v/>
      </c>
      <c r="G123" s="18" t="str">
        <f>IF(IFERROR($B123,"E")="E","",IF(LEFT($B123,2)=G$3,MAX(G$3:G122)+1,IF(LEFT($B123,2)=LEFT(G$3,1)&amp;"S",MAX(G$3:G122)+1,"")))</f>
        <v/>
      </c>
      <c r="H123" s="18" t="str">
        <f>IF(IFERROR($B123,"E")="E","",IF(LEFT($B123,3)=H$3,MAX(H$3:H122)+1,""))</f>
        <v/>
      </c>
      <c r="I123" s="18" t="str">
        <f>IF(IFERROR($B123,"E")="E","",IF(LEFT($B123,1)=I$3,MAX(I$3:I122)+1,""))</f>
        <v/>
      </c>
      <c r="J123" s="18" t="str">
        <f>IF(IFERROR($B123,"E")="E","",IF(LEFT($B123,2)=J$3,MAX(J$3:J122)+1,IF(LEFT($B123,2)=LEFT(J$3,1)&amp;"S",MAX(J$3:J122)+1,"")))</f>
        <v/>
      </c>
      <c r="K123" s="18" t="str">
        <f>IF(IFERROR($B123,"E")="E","",IF(LEFT($B123,3)=K$3,MAX(K$3:K122)+1,""))</f>
        <v/>
      </c>
      <c r="L123" s="18" t="str">
        <f>IF(IFERROR($B123,"E")="E","",IF(LEFT($B123,1)=L$3,MAX(L$3:L122)+1,""))</f>
        <v/>
      </c>
      <c r="M123" s="18" t="str">
        <f>IF(IFERROR($B123,"E")="E","",IF(LEFT($B123,2)=M$3,MAX(M$3:M122)+1,IF(LEFT($B123,2)=LEFT(M$3,1)&amp;"S",MAX(M$3:M122)+1,"")))</f>
        <v/>
      </c>
      <c r="N123" s="18" t="str">
        <f>IF(IFERROR($B123,"E")="E","",IF(LEFT($B123,3)=N$3,MAX(N$3:N122)+1,""))</f>
        <v/>
      </c>
      <c r="O123" s="18" t="str">
        <f>IF(IFERROR(FIND("U",$B123,1),0)=0,"",MAX(O$3:O122)+1)</f>
        <v/>
      </c>
      <c r="P123" s="18" t="str">
        <f>IF(IFERROR(FIND("F",$B123,1),0)=0,"",MAX(P$3:P122)+1)</f>
        <v/>
      </c>
      <c r="Q123" s="18" t="str">
        <f>IF(IFERROR(FIND("M,J",$B123,1),0)=0,"",MAX(Q$3:Q122)+1)</f>
        <v/>
      </c>
      <c r="R123" s="18" t="str">
        <f>IF(IFERROR(FIND("W,J",$B123,1),0)=0,"",MAX(R$3:R122)+1)</f>
        <v/>
      </c>
      <c r="S123" s="18" t="str">
        <f>IF(IFERROR(FIND("X,J",$B123,1),0)=0,"",MAX(S$3:S122)+1)</f>
        <v/>
      </c>
      <c r="T123" s="18" t="str">
        <f>IF(IFERROR(FIND("J",$B123,1),0)=0,"",MAX(T$3:T122)+1)</f>
        <v/>
      </c>
      <c r="U123" s="18" t="str">
        <f>IF(IFERROR(FIND("N",$B123,1),0)=0,"",MAX(U$3:U122)+1)</f>
        <v/>
      </c>
      <c r="V123" s="21">
        <f t="shared" si="1"/>
        <v>0</v>
      </c>
      <c r="W123" s="21"/>
      <c r="X123" s="21" t="e">
        <f>VLOOKUP($A123,Reformat!$A:$K,11,FALSE)</f>
        <v>#N/A</v>
      </c>
    </row>
    <row r="124" spans="1:25" x14ac:dyDescent="0.25">
      <c r="A124" s="18">
        <v>173</v>
      </c>
      <c r="B124" s="21" t="e">
        <f>VLOOKUP(A124,Reformat!A:K,3,FALSE)</f>
        <v>#N/A</v>
      </c>
      <c r="C124" s="29" t="s">
        <v>172</v>
      </c>
      <c r="D124" s="26">
        <v>840</v>
      </c>
      <c r="E124" s="18" t="str">
        <f>IF(IFERROR($B124,"E")="E","",MAX(E$3:E123)+1)</f>
        <v/>
      </c>
      <c r="F124" s="18" t="str">
        <f>IF(IFERROR($B124,"E")="E","",IF(LEFT($B124,1)=F$3,MAX(F$3:F123)+1,""))</f>
        <v/>
      </c>
      <c r="G124" s="18" t="str">
        <f>IF(IFERROR($B124,"E")="E","",IF(LEFT($B124,2)=G$3,MAX(G$3:G123)+1,IF(LEFT($B124,2)=LEFT(G$3,1)&amp;"S",MAX(G$3:G123)+1,"")))</f>
        <v/>
      </c>
      <c r="H124" s="18" t="str">
        <f>IF(IFERROR($B124,"E")="E","",IF(LEFT($B124,3)=H$3,MAX(H$3:H123)+1,""))</f>
        <v/>
      </c>
      <c r="I124" s="18" t="str">
        <f>IF(IFERROR($B124,"E")="E","",IF(LEFT($B124,1)=I$3,MAX(I$3:I123)+1,""))</f>
        <v/>
      </c>
      <c r="J124" s="18" t="str">
        <f>IF(IFERROR($B124,"E")="E","",IF(LEFT($B124,2)=J$3,MAX(J$3:J123)+1,IF(LEFT($B124,2)=LEFT(J$3,1)&amp;"S",MAX(J$3:J123)+1,"")))</f>
        <v/>
      </c>
      <c r="K124" s="18" t="str">
        <f>IF(IFERROR($B124,"E")="E","",IF(LEFT($B124,3)=K$3,MAX(K$3:K123)+1,""))</f>
        <v/>
      </c>
      <c r="L124" s="18" t="str">
        <f>IF(IFERROR($B124,"E")="E","",IF(LEFT($B124,1)=L$3,MAX(L$3:L123)+1,""))</f>
        <v/>
      </c>
      <c r="M124" s="18" t="str">
        <f>IF(IFERROR($B124,"E")="E","",IF(LEFT($B124,2)=M$3,MAX(M$3:M123)+1,IF(LEFT($B124,2)=LEFT(M$3,1)&amp;"S",MAX(M$3:M123)+1,"")))</f>
        <v/>
      </c>
      <c r="N124" s="18" t="str">
        <f>IF(IFERROR($B124,"E")="E","",IF(LEFT($B124,3)=N$3,MAX(N$3:N123)+1,""))</f>
        <v/>
      </c>
      <c r="O124" s="18" t="str">
        <f>IF(IFERROR(FIND("U",$B124,1),0)=0,"",MAX(O$3:O123)+1)</f>
        <v/>
      </c>
      <c r="P124" s="18" t="str">
        <f>IF(IFERROR(FIND("F",$B124,1),0)=0,"",MAX(P$3:P123)+1)</f>
        <v/>
      </c>
      <c r="Q124" s="18" t="str">
        <f>IF(IFERROR(FIND("M,J",$B124,1),0)=0,"",MAX(Q$3:Q123)+1)</f>
        <v/>
      </c>
      <c r="R124" s="18" t="str">
        <f>IF(IFERROR(FIND("W,J",$B124,1),0)=0,"",MAX(R$3:R123)+1)</f>
        <v/>
      </c>
      <c r="S124" s="18" t="str">
        <f>IF(IFERROR(FIND("X,J",$B124,1),0)=0,"",MAX(S$3:S123)+1)</f>
        <v/>
      </c>
      <c r="T124" s="18" t="str">
        <f>IF(IFERROR(FIND("J",$B124,1),0)=0,"",MAX(T$3:T123)+1)</f>
        <v/>
      </c>
      <c r="U124" s="18" t="str">
        <f>IF(IFERROR(FIND("N",$B124,1),0)=0,"",MAX(U$3:U123)+1)</f>
        <v/>
      </c>
      <c r="V124" s="21">
        <f t="shared" si="1"/>
        <v>0</v>
      </c>
      <c r="W124" s="21"/>
      <c r="X124" s="21" t="e">
        <f>VLOOKUP($A124,Reformat!$A:$K,11,FALSE)</f>
        <v>#N/A</v>
      </c>
    </row>
    <row r="125" spans="1:25" x14ac:dyDescent="0.25">
      <c r="A125" s="18">
        <v>9</v>
      </c>
      <c r="B125" s="21" t="str">
        <f>VLOOKUP(A125,Reformat!A:K,3,FALSE)</f>
        <v>XV</v>
      </c>
      <c r="C125" s="29" t="s">
        <v>180</v>
      </c>
      <c r="D125" s="26">
        <v>840</v>
      </c>
      <c r="E125" s="18">
        <f>IF(IFERROR($B125,"E")="E","",MAX(E$3:E124)+1)</f>
        <v>48</v>
      </c>
      <c r="F125" s="18" t="str">
        <f>IF(IFERROR($B125,"E")="E","",IF(LEFT($B125,1)=F$3,MAX(F$3:F124)+1,""))</f>
        <v/>
      </c>
      <c r="G125" s="18" t="str">
        <f>IF(IFERROR($B125,"E")="E","",IF(LEFT($B125,2)=G$3,MAX(G$3:G124)+1,IF(LEFT($B125,2)=LEFT(G$3,1)&amp;"S",MAX(G$3:G124)+1,"")))</f>
        <v/>
      </c>
      <c r="H125" s="18" t="str">
        <f>IF(IFERROR($B125,"E")="E","",IF(LEFT($B125,3)=H$3,MAX(H$3:H124)+1,""))</f>
        <v/>
      </c>
      <c r="I125" s="18" t="str">
        <f>IF(IFERROR($B125,"E")="E","",IF(LEFT($B125,1)=I$3,MAX(I$3:I124)+1,""))</f>
        <v/>
      </c>
      <c r="J125" s="18" t="str">
        <f>IF(IFERROR($B125,"E")="E","",IF(LEFT($B125,2)=J$3,MAX(J$3:J124)+1,IF(LEFT($B125,2)=LEFT(J$3,1)&amp;"S",MAX(J$3:J124)+1,"")))</f>
        <v/>
      </c>
      <c r="K125" s="18" t="str">
        <f>IF(IFERROR($B125,"E")="E","",IF(LEFT($B125,3)=K$3,MAX(K$3:K124)+1,""))</f>
        <v/>
      </c>
      <c r="L125" s="18">
        <f>IF(IFERROR($B125,"E")="E","",IF(LEFT($B125,1)=L$3,MAX(L$3:L124)+1,""))</f>
        <v>25</v>
      </c>
      <c r="M125" s="18">
        <f>IF(IFERROR($B125,"E")="E","",IF(LEFT($B125,2)=M$3,MAX(M$3:M124)+1,IF(LEFT($B125,2)=LEFT(M$3,1)&amp;"S",MAX(M$3:M124)+1,"")))</f>
        <v>8</v>
      </c>
      <c r="N125" s="18" t="str">
        <f>IF(IFERROR($B125,"E")="E","",IF(LEFT($B125,3)=N$3,MAX(N$3:N124)+1,""))</f>
        <v/>
      </c>
      <c r="O125" s="18" t="str">
        <f>IF(IFERROR(FIND("U",$B125,1),0)=0,"",MAX(O$3:O124)+1)</f>
        <v/>
      </c>
      <c r="P125" s="18" t="str">
        <f>IF(IFERROR(FIND("F",$B125,1),0)=0,"",MAX(P$3:P124)+1)</f>
        <v/>
      </c>
      <c r="Q125" s="18" t="str">
        <f>IF(IFERROR(FIND("M,J",$B125,1),0)=0,"",MAX(Q$3:Q124)+1)</f>
        <v/>
      </c>
      <c r="R125" s="18" t="str">
        <f>IF(IFERROR(FIND("W,J",$B125,1),0)=0,"",MAX(R$3:R124)+1)</f>
        <v/>
      </c>
      <c r="S125" s="18" t="str">
        <f>IF(IFERROR(FIND("X,J",$B125,1),0)=0,"",MAX(S$3:S124)+1)</f>
        <v/>
      </c>
      <c r="T125" s="18" t="str">
        <f>IF(IFERROR(FIND("J",$B125,1),0)=0,"",MAX(T$3:T124)+1)</f>
        <v/>
      </c>
      <c r="U125" s="18" t="str">
        <f>IF(IFERROR(FIND("N",$B125,1),0)=0,"",MAX(U$3:U124)+1)</f>
        <v/>
      </c>
      <c r="V125" s="21">
        <f t="shared" si="1"/>
        <v>8</v>
      </c>
      <c r="W125" s="21"/>
      <c r="X125" s="21" t="str">
        <f>VLOOKUP($A125,Reformat!$A:$K,11,FALSE)</f>
        <v>Karen Dukes, Richard Homburg, Adriaan Homburg</v>
      </c>
    </row>
    <row r="126" spans="1:25" x14ac:dyDescent="0.25">
      <c r="A126" s="18">
        <v>36</v>
      </c>
      <c r="B126" s="21" t="str">
        <f>VLOOKUP(A126,Reformat!A:K,3,FALSE)</f>
        <v>W</v>
      </c>
      <c r="C126" s="29" t="s">
        <v>193</v>
      </c>
      <c r="D126" s="26">
        <v>820</v>
      </c>
      <c r="E126" s="18">
        <f>IF(IFERROR($B126,"E")="E","",MAX(E$3:E125)+1)</f>
        <v>49</v>
      </c>
      <c r="F126" s="18" t="str">
        <f>IF(IFERROR($B126,"E")="E","",IF(LEFT($B126,1)=F$3,MAX(F$3:F125)+1,""))</f>
        <v/>
      </c>
      <c r="G126" s="18" t="str">
        <f>IF(IFERROR($B126,"E")="E","",IF(LEFT($B126,2)=G$3,MAX(G$3:G125)+1,IF(LEFT($B126,2)=LEFT(G$3,1)&amp;"S",MAX(G$3:G125)+1,"")))</f>
        <v/>
      </c>
      <c r="H126" s="18" t="str">
        <f>IF(IFERROR($B126,"E")="E","",IF(LEFT($B126,3)=H$3,MAX(H$3:H125)+1,""))</f>
        <v/>
      </c>
      <c r="I126" s="18">
        <f>IF(IFERROR($B126,"E")="E","",IF(LEFT($B126,1)=I$3,MAX(I$3:I125)+1,""))</f>
        <v>21</v>
      </c>
      <c r="J126" s="18" t="str">
        <f>IF(IFERROR($B126,"E")="E","",IF(LEFT($B126,2)=J$3,MAX(J$3:J125)+1,IF(LEFT($B126,2)=LEFT(J$3,1)&amp;"S",MAX(J$3:J125)+1,"")))</f>
        <v/>
      </c>
      <c r="K126" s="18" t="str">
        <f>IF(IFERROR($B126,"E")="E","",IF(LEFT($B126,3)=K$3,MAX(K$3:K125)+1,""))</f>
        <v/>
      </c>
      <c r="L126" s="18" t="str">
        <f>IF(IFERROR($B126,"E")="E","",IF(LEFT($B126,1)=L$3,MAX(L$3:L125)+1,""))</f>
        <v/>
      </c>
      <c r="M126" s="18" t="str">
        <f>IF(IFERROR($B126,"E")="E","",IF(LEFT($B126,2)=M$3,MAX(M$3:M125)+1,IF(LEFT($B126,2)=LEFT(M$3,1)&amp;"S",MAX(M$3:M125)+1,"")))</f>
        <v/>
      </c>
      <c r="N126" s="18" t="str">
        <f>IF(IFERROR($B126,"E")="E","",IF(LEFT($B126,3)=N$3,MAX(N$3:N125)+1,""))</f>
        <v/>
      </c>
      <c r="O126" s="18" t="str">
        <f>IF(IFERROR(FIND("U",$B126,1),0)=0,"",MAX(O$3:O125)+1)</f>
        <v/>
      </c>
      <c r="P126" s="18" t="str">
        <f>IF(IFERROR(FIND("F",$B126,1),0)=0,"",MAX(P$3:P125)+1)</f>
        <v/>
      </c>
      <c r="Q126" s="18" t="str">
        <f>IF(IFERROR(FIND("M,J",$B126,1),0)=0,"",MAX(Q$3:Q125)+1)</f>
        <v/>
      </c>
      <c r="R126" s="18" t="str">
        <f>IF(IFERROR(FIND("W,J",$B126,1),0)=0,"",MAX(R$3:R125)+1)</f>
        <v/>
      </c>
      <c r="S126" s="18" t="str">
        <f>IF(IFERROR(FIND("X,J",$B126,1),0)=0,"",MAX(S$3:S125)+1)</f>
        <v/>
      </c>
      <c r="T126" s="18" t="str">
        <f>IF(IFERROR(FIND("J",$B126,1),0)=0,"",MAX(T$3:T125)+1)</f>
        <v/>
      </c>
      <c r="U126" s="18" t="str">
        <f>IF(IFERROR(FIND("N",$B126,1),0)=0,"",MAX(U$3:U125)+1)</f>
        <v/>
      </c>
      <c r="V126" s="21">
        <f t="shared" si="1"/>
        <v>21</v>
      </c>
      <c r="W126" s="21"/>
      <c r="X126" s="21" t="str">
        <f>VLOOKUP($A126,Reformat!$A:$K,11,FALSE)</f>
        <v>Kathryn Morland, Shelley Bambrook</v>
      </c>
    </row>
    <row r="127" spans="1:25" x14ac:dyDescent="0.25">
      <c r="A127" s="18">
        <v>181</v>
      </c>
      <c r="B127" s="21" t="e">
        <f>VLOOKUP(A127,Reformat!A:K,3,FALSE)</f>
        <v>#N/A</v>
      </c>
      <c r="C127" s="29" t="e">
        <v>#N/A</v>
      </c>
      <c r="D127" s="26">
        <v>790</v>
      </c>
      <c r="E127" s="18" t="str">
        <f>IF(IFERROR($B127,"E")="E","",MAX(E$3:E126)+1)</f>
        <v/>
      </c>
      <c r="F127" s="18" t="str">
        <f>IF(IFERROR($B127,"E")="E","",IF(LEFT($B127,1)=F$3,MAX(F$3:F126)+1,""))</f>
        <v/>
      </c>
      <c r="G127" s="18" t="str">
        <f>IF(IFERROR($B127,"E")="E","",IF(LEFT($B127,2)=G$3,MAX(G$3:G126)+1,IF(LEFT($B127,2)=LEFT(G$3,1)&amp;"S",MAX(G$3:G126)+1,"")))</f>
        <v/>
      </c>
      <c r="H127" s="18" t="str">
        <f>IF(IFERROR($B127,"E")="E","",IF(LEFT($B127,3)=H$3,MAX(H$3:H126)+1,""))</f>
        <v/>
      </c>
      <c r="I127" s="18" t="str">
        <f>IF(IFERROR($B127,"E")="E","",IF(LEFT($B127,1)=I$3,MAX(I$3:I126)+1,""))</f>
        <v/>
      </c>
      <c r="J127" s="18" t="str">
        <f>IF(IFERROR($B127,"E")="E","",IF(LEFT($B127,2)=J$3,MAX(J$3:J126)+1,IF(LEFT($B127,2)=LEFT(J$3,1)&amp;"S",MAX(J$3:J126)+1,"")))</f>
        <v/>
      </c>
      <c r="K127" s="18" t="str">
        <f>IF(IFERROR($B127,"E")="E","",IF(LEFT($B127,3)=K$3,MAX(K$3:K126)+1,""))</f>
        <v/>
      </c>
      <c r="L127" s="18" t="str">
        <f>IF(IFERROR($B127,"E")="E","",IF(LEFT($B127,1)=L$3,MAX(L$3:L126)+1,""))</f>
        <v/>
      </c>
      <c r="M127" s="18" t="str">
        <f>IF(IFERROR($B127,"E")="E","",IF(LEFT($B127,2)=M$3,MAX(M$3:M126)+1,IF(LEFT($B127,2)=LEFT(M$3,1)&amp;"S",MAX(M$3:M126)+1,"")))</f>
        <v/>
      </c>
      <c r="N127" s="18" t="str">
        <f>IF(IFERROR($B127,"E")="E","",IF(LEFT($B127,3)=N$3,MAX(N$3:N126)+1,""))</f>
        <v/>
      </c>
      <c r="O127" s="18" t="str">
        <f>IF(IFERROR(FIND("U",$B127,1),0)=0,"",MAX(O$3:O126)+1)</f>
        <v/>
      </c>
      <c r="P127" s="18" t="str">
        <f>IF(IFERROR(FIND("F",$B127,1),0)=0,"",MAX(P$3:P126)+1)</f>
        <v/>
      </c>
      <c r="Q127" s="18" t="str">
        <f>IF(IFERROR(FIND("M,J",$B127,1),0)=0,"",MAX(Q$3:Q126)+1)</f>
        <v/>
      </c>
      <c r="R127" s="18" t="str">
        <f>IF(IFERROR(FIND("W,J",$B127,1),0)=0,"",MAX(R$3:R126)+1)</f>
        <v/>
      </c>
      <c r="S127" s="18" t="str">
        <f>IF(IFERROR(FIND("X,J",$B127,1),0)=0,"",MAX(S$3:S126)+1)</f>
        <v/>
      </c>
      <c r="T127" s="18" t="str">
        <f>IF(IFERROR(FIND("J",$B127,1),0)=0,"",MAX(T$3:T126)+1)</f>
        <v/>
      </c>
      <c r="U127" s="18" t="str">
        <f>IF(IFERROR(FIND("N",$B127,1),0)=0,"",MAX(U$3:U126)+1)</f>
        <v/>
      </c>
      <c r="V127" s="21">
        <f t="shared" si="1"/>
        <v>0</v>
      </c>
      <c r="W127" s="21"/>
      <c r="X127" s="21" t="e">
        <f>VLOOKUP($A127,Reformat!$A:$K,11,FALSE)</f>
        <v>#N/A</v>
      </c>
    </row>
    <row r="128" spans="1:25" x14ac:dyDescent="0.25">
      <c r="A128" s="18">
        <v>112</v>
      </c>
      <c r="B128" s="21" t="e">
        <f>VLOOKUP(A128,Reformat!A:K,3,FALSE)</f>
        <v>#N/A</v>
      </c>
      <c r="C128" s="29" t="s">
        <v>175</v>
      </c>
      <c r="D128" s="26">
        <v>750</v>
      </c>
      <c r="E128" s="18" t="str">
        <f>IF(IFERROR($B128,"E")="E","",MAX(E$3:E127)+1)</f>
        <v/>
      </c>
      <c r="F128" s="18" t="str">
        <f>IF(IFERROR($B128,"E")="E","",IF(LEFT($B128,1)=F$3,MAX(F$3:F127)+1,""))</f>
        <v/>
      </c>
      <c r="G128" s="18" t="str">
        <f>IF(IFERROR($B128,"E")="E","",IF(LEFT($B128,2)=G$3,MAX(G$3:G127)+1,IF(LEFT($B128,2)=LEFT(G$3,1)&amp;"S",MAX(G$3:G127)+1,"")))</f>
        <v/>
      </c>
      <c r="H128" s="18" t="str">
        <f>IF(IFERROR($B128,"E")="E","",IF(LEFT($B128,3)=H$3,MAX(H$3:H127)+1,""))</f>
        <v/>
      </c>
      <c r="I128" s="18" t="str">
        <f>IF(IFERROR($B128,"E")="E","",IF(LEFT($B128,1)=I$3,MAX(I$3:I127)+1,""))</f>
        <v/>
      </c>
      <c r="J128" s="18" t="str">
        <f>IF(IFERROR($B128,"E")="E","",IF(LEFT($B128,2)=J$3,MAX(J$3:J127)+1,IF(LEFT($B128,2)=LEFT(J$3,1)&amp;"S",MAX(J$3:J127)+1,"")))</f>
        <v/>
      </c>
      <c r="K128" s="18" t="str">
        <f>IF(IFERROR($B128,"E")="E","",IF(LEFT($B128,3)=K$3,MAX(K$3:K127)+1,""))</f>
        <v/>
      </c>
      <c r="L128" s="18" t="str">
        <f>IF(IFERROR($B128,"E")="E","",IF(LEFT($B128,1)=L$3,MAX(L$3:L127)+1,""))</f>
        <v/>
      </c>
      <c r="M128" s="18" t="str">
        <f>IF(IFERROR($B128,"E")="E","",IF(LEFT($B128,2)=M$3,MAX(M$3:M127)+1,IF(LEFT($B128,2)=LEFT(M$3,1)&amp;"S",MAX(M$3:M127)+1,"")))</f>
        <v/>
      </c>
      <c r="N128" s="18" t="str">
        <f>IF(IFERROR($B128,"E")="E","",IF(LEFT($B128,3)=N$3,MAX(N$3:N127)+1,""))</f>
        <v/>
      </c>
      <c r="O128" s="18" t="str">
        <f>IF(IFERROR(FIND("U",$B128,1),0)=0,"",MAX(O$3:O127)+1)</f>
        <v/>
      </c>
      <c r="P128" s="18" t="str">
        <f>IF(IFERROR(FIND("F",$B128,1),0)=0,"",MAX(P$3:P127)+1)</f>
        <v/>
      </c>
      <c r="Q128" s="18" t="str">
        <f>IF(IFERROR(FIND("M,J",$B128,1),0)=0,"",MAX(Q$3:Q127)+1)</f>
        <v/>
      </c>
      <c r="R128" s="18" t="str">
        <f>IF(IFERROR(FIND("W,J",$B128,1),0)=0,"",MAX(R$3:R127)+1)</f>
        <v/>
      </c>
      <c r="S128" s="18" t="str">
        <f>IF(IFERROR(FIND("X,J",$B128,1),0)=0,"",MAX(S$3:S127)+1)</f>
        <v/>
      </c>
      <c r="T128" s="18" t="str">
        <f>IF(IFERROR(FIND("J",$B128,1),0)=0,"",MAX(T$3:T127)+1)</f>
        <v/>
      </c>
      <c r="U128" s="18" t="str">
        <f>IF(IFERROR(FIND("N",$B128,1),0)=0,"",MAX(U$3:U127)+1)</f>
        <v/>
      </c>
      <c r="V128" s="21">
        <f t="shared" si="1"/>
        <v>0</v>
      </c>
      <c r="W128" s="21"/>
      <c r="X128" s="21" t="e">
        <f>VLOOKUP($A128,Reformat!$A:$K,11,FALSE)</f>
        <v>#N/A</v>
      </c>
    </row>
    <row r="129" spans="1:24" x14ac:dyDescent="0.25">
      <c r="A129" s="18">
        <v>58</v>
      </c>
      <c r="B129" s="21" t="str">
        <f>VLOOKUP(A129,Reformat!A:K,3,FALSE)</f>
        <v>X,F,N</v>
      </c>
      <c r="C129" s="29" t="s">
        <v>195</v>
      </c>
      <c r="D129" s="26">
        <v>750</v>
      </c>
      <c r="E129" s="18">
        <f>IF(IFERROR($B129,"E")="E","",MAX(E$3:E128)+1)</f>
        <v>50</v>
      </c>
      <c r="F129" s="18" t="str">
        <f>IF(IFERROR($B129,"E")="E","",IF(LEFT($B129,1)=F$3,MAX(F$3:F128)+1,""))</f>
        <v/>
      </c>
      <c r="G129" s="18" t="str">
        <f>IF(IFERROR($B129,"E")="E","",IF(LEFT($B129,2)=G$3,MAX(G$3:G128)+1,IF(LEFT($B129,2)=LEFT(G$3,1)&amp;"S",MAX(G$3:G128)+1,"")))</f>
        <v/>
      </c>
      <c r="H129" s="18" t="str">
        <f>IF(IFERROR($B129,"E")="E","",IF(LEFT($B129,3)=H$3,MAX(H$3:H128)+1,""))</f>
        <v/>
      </c>
      <c r="I129" s="18" t="str">
        <f>IF(IFERROR($B129,"E")="E","",IF(LEFT($B129,1)=I$3,MAX(I$3:I128)+1,""))</f>
        <v/>
      </c>
      <c r="J129" s="18" t="str">
        <f>IF(IFERROR($B129,"E")="E","",IF(LEFT($B129,2)=J$3,MAX(J$3:J128)+1,IF(LEFT($B129,2)=LEFT(J$3,1)&amp;"S",MAX(J$3:J128)+1,"")))</f>
        <v/>
      </c>
      <c r="K129" s="18" t="str">
        <f>IF(IFERROR($B129,"E")="E","",IF(LEFT($B129,3)=K$3,MAX(K$3:K128)+1,""))</f>
        <v/>
      </c>
      <c r="L129" s="18">
        <f>IF(IFERROR($B129,"E")="E","",IF(LEFT($B129,1)=L$3,MAX(L$3:L128)+1,""))</f>
        <v>26</v>
      </c>
      <c r="M129" s="18" t="str">
        <f>IF(IFERROR($B129,"E")="E","",IF(LEFT($B129,2)=M$3,MAX(M$3:M128)+1,IF(LEFT($B129,2)=LEFT(M$3,1)&amp;"S",MAX(M$3:M128)+1,"")))</f>
        <v/>
      </c>
      <c r="N129" s="18" t="str">
        <f>IF(IFERROR($B129,"E")="E","",IF(LEFT($B129,3)=N$3,MAX(N$3:N128)+1,""))</f>
        <v/>
      </c>
      <c r="O129" s="18" t="str">
        <f>IF(IFERROR(FIND("U",$B129,1),0)=0,"",MAX(O$3:O128)+1)</f>
        <v/>
      </c>
      <c r="P129" s="18">
        <f>IF(IFERROR(FIND("F",$B129,1),0)=0,"",MAX(P$3:P128)+1)</f>
        <v>9</v>
      </c>
      <c r="Q129" s="18" t="str">
        <f>IF(IFERROR(FIND("M,J",$B129,1),0)=0,"",MAX(Q$3:Q128)+1)</f>
        <v/>
      </c>
      <c r="R129" s="18" t="str">
        <f>IF(IFERROR(FIND("W,J",$B129,1),0)=0,"",MAX(R$3:R128)+1)</f>
        <v/>
      </c>
      <c r="S129" s="18" t="str">
        <f>IF(IFERROR(FIND("X,J",$B129,1),0)=0,"",MAX(S$3:S128)+1)</f>
        <v/>
      </c>
      <c r="T129" s="18" t="str">
        <f>IF(IFERROR(FIND("J",$B129,1),0)=0,"",MAX(T$3:T128)+1)</f>
        <v/>
      </c>
      <c r="U129" s="18">
        <f>IF(IFERROR(FIND("N",$B129,1),0)=0,"",MAX(U$3:U128)+1)</f>
        <v>10</v>
      </c>
      <c r="V129" s="21">
        <f t="shared" si="1"/>
        <v>9</v>
      </c>
      <c r="W129" s="21"/>
      <c r="X129" s="21" t="str">
        <f>VLOOKUP($A129,Reformat!$A:$K,11,FALSE)</f>
        <v>Ian Fieldhouse, Ruby Fieldhouse, Finn Fieldhouse</v>
      </c>
    </row>
    <row r="130" spans="1:24" x14ac:dyDescent="0.25">
      <c r="A130" s="18">
        <v>118</v>
      </c>
      <c r="B130" s="21" t="e">
        <f>VLOOKUP(A130,Reformat!A:K,3,FALSE)</f>
        <v>#N/A</v>
      </c>
      <c r="C130" s="29" t="s">
        <v>233</v>
      </c>
      <c r="D130" s="26">
        <v>720</v>
      </c>
      <c r="E130" s="18" t="str">
        <f>IF(IFERROR($B130,"E")="E","",MAX(E$3:E129)+1)</f>
        <v/>
      </c>
      <c r="F130" s="18" t="str">
        <f>IF(IFERROR($B130,"E")="E","",IF(LEFT($B130,1)=F$3,MAX(F$3:F129)+1,""))</f>
        <v/>
      </c>
      <c r="G130" s="18" t="str">
        <f>IF(IFERROR($B130,"E")="E","",IF(LEFT($B130,2)=G$3,MAX(G$3:G129)+1,IF(LEFT($B130,2)=LEFT(G$3,1)&amp;"S",MAX(G$3:G129)+1,"")))</f>
        <v/>
      </c>
      <c r="H130" s="18" t="str">
        <f>IF(IFERROR($B130,"E")="E","",IF(LEFT($B130,3)=H$3,MAX(H$3:H129)+1,""))</f>
        <v/>
      </c>
      <c r="I130" s="18" t="str">
        <f>IF(IFERROR($B130,"E")="E","",IF(LEFT($B130,1)=I$3,MAX(I$3:I129)+1,""))</f>
        <v/>
      </c>
      <c r="J130" s="18" t="str">
        <f>IF(IFERROR($B130,"E")="E","",IF(LEFT($B130,2)=J$3,MAX(J$3:J129)+1,IF(LEFT($B130,2)=LEFT(J$3,1)&amp;"S",MAX(J$3:J129)+1,"")))</f>
        <v/>
      </c>
      <c r="K130" s="18" t="str">
        <f>IF(IFERROR($B130,"E")="E","",IF(LEFT($B130,3)=K$3,MAX(K$3:K129)+1,""))</f>
        <v/>
      </c>
      <c r="L130" s="18" t="str">
        <f>IF(IFERROR($B130,"E")="E","",IF(LEFT($B130,1)=L$3,MAX(L$3:L129)+1,""))</f>
        <v/>
      </c>
      <c r="M130" s="18" t="str">
        <f>IF(IFERROR($B130,"E")="E","",IF(LEFT($B130,2)=M$3,MAX(M$3:M129)+1,IF(LEFT($B130,2)=LEFT(M$3,1)&amp;"S",MAX(M$3:M129)+1,"")))</f>
        <v/>
      </c>
      <c r="N130" s="18" t="str">
        <f>IF(IFERROR($B130,"E")="E","",IF(LEFT($B130,3)=N$3,MAX(N$3:N129)+1,""))</f>
        <v/>
      </c>
      <c r="O130" s="18" t="str">
        <f>IF(IFERROR(FIND("U",$B130,1),0)=0,"",MAX(O$3:O129)+1)</f>
        <v/>
      </c>
      <c r="P130" s="18" t="str">
        <f>IF(IFERROR(FIND("F",$B130,1),0)=0,"",MAX(P$3:P129)+1)</f>
        <v/>
      </c>
      <c r="Q130" s="18" t="str">
        <f>IF(IFERROR(FIND("M,J",$B130,1),0)=0,"",MAX(Q$3:Q129)+1)</f>
        <v/>
      </c>
      <c r="R130" s="18" t="str">
        <f>IF(IFERROR(FIND("W,J",$B130,1),0)=0,"",MAX(R$3:R129)+1)</f>
        <v/>
      </c>
      <c r="S130" s="18" t="str">
        <f>IF(IFERROR(FIND("X,J",$B130,1),0)=0,"",MAX(S$3:S129)+1)</f>
        <v/>
      </c>
      <c r="T130" s="18" t="str">
        <f>IF(IFERROR(FIND("J",$B130,1),0)=0,"",MAX(T$3:T129)+1)</f>
        <v/>
      </c>
      <c r="U130" s="18" t="str">
        <f>IF(IFERROR(FIND("N",$B130,1),0)=0,"",MAX(U$3:U129)+1)</f>
        <v/>
      </c>
      <c r="V130" s="21">
        <f t="shared" si="1"/>
        <v>0</v>
      </c>
      <c r="W130" s="21"/>
      <c r="X130" s="21" t="e">
        <f>VLOOKUP($A130,Reformat!$A:$K,11,FALSE)</f>
        <v>#N/A</v>
      </c>
    </row>
    <row r="131" spans="1:24" x14ac:dyDescent="0.25">
      <c r="A131" s="18">
        <v>77</v>
      </c>
      <c r="B131" s="21" t="e">
        <f>VLOOKUP(A131,Reformat!A:K,3,FALSE)</f>
        <v>#N/A</v>
      </c>
      <c r="C131" s="29" t="s">
        <v>288</v>
      </c>
      <c r="D131" s="26">
        <v>720</v>
      </c>
      <c r="E131" s="18" t="str">
        <f>IF(IFERROR($B131,"E")="E","",MAX(E$3:E130)+1)</f>
        <v/>
      </c>
      <c r="F131" s="18" t="str">
        <f>IF(IFERROR($B131,"E")="E","",IF(LEFT($B131,1)=F$3,MAX(F$3:F130)+1,""))</f>
        <v/>
      </c>
      <c r="G131" s="18" t="str">
        <f>IF(IFERROR($B131,"E")="E","",IF(LEFT($B131,2)=G$3,MAX(G$3:G130)+1,IF(LEFT($B131,2)=LEFT(G$3,1)&amp;"S",MAX(G$3:G130)+1,"")))</f>
        <v/>
      </c>
      <c r="H131" s="18" t="str">
        <f>IF(IFERROR($B131,"E")="E","",IF(LEFT($B131,3)=H$3,MAX(H$3:H130)+1,""))</f>
        <v/>
      </c>
      <c r="I131" s="18" t="str">
        <f>IF(IFERROR($B131,"E")="E","",IF(LEFT($B131,1)=I$3,MAX(I$3:I130)+1,""))</f>
        <v/>
      </c>
      <c r="J131" s="18" t="str">
        <f>IF(IFERROR($B131,"E")="E","",IF(LEFT($B131,2)=J$3,MAX(J$3:J130)+1,IF(LEFT($B131,2)=LEFT(J$3,1)&amp;"S",MAX(J$3:J130)+1,"")))</f>
        <v/>
      </c>
      <c r="K131" s="18" t="str">
        <f>IF(IFERROR($B131,"E")="E","",IF(LEFT($B131,3)=K$3,MAX(K$3:K130)+1,""))</f>
        <v/>
      </c>
      <c r="L131" s="18" t="str">
        <f>IF(IFERROR($B131,"E")="E","",IF(LEFT($B131,1)=L$3,MAX(L$3:L130)+1,""))</f>
        <v/>
      </c>
      <c r="M131" s="18" t="str">
        <f>IF(IFERROR($B131,"E")="E","",IF(LEFT($B131,2)=M$3,MAX(M$3:M130)+1,IF(LEFT($B131,2)=LEFT(M$3,1)&amp;"S",MAX(M$3:M130)+1,"")))</f>
        <v/>
      </c>
      <c r="N131" s="18" t="str">
        <f>IF(IFERROR($B131,"E")="E","",IF(LEFT($B131,3)=N$3,MAX(N$3:N130)+1,""))</f>
        <v/>
      </c>
      <c r="O131" s="18" t="str">
        <f>IF(IFERROR(FIND("U",$B131,1),0)=0,"",MAX(O$3:O130)+1)</f>
        <v/>
      </c>
      <c r="P131" s="18" t="str">
        <f>IF(IFERROR(FIND("F",$B131,1),0)=0,"",MAX(P$3:P130)+1)</f>
        <v/>
      </c>
      <c r="Q131" s="18" t="str">
        <f>IF(IFERROR(FIND("M,J",$B131,1),0)=0,"",MAX(Q$3:Q130)+1)</f>
        <v/>
      </c>
      <c r="R131" s="18" t="str">
        <f>IF(IFERROR(FIND("W,J",$B131,1),0)=0,"",MAX(R$3:R130)+1)</f>
        <v/>
      </c>
      <c r="S131" s="18" t="str">
        <f>IF(IFERROR(FIND("X,J",$B131,1),0)=0,"",MAX(S$3:S130)+1)</f>
        <v/>
      </c>
      <c r="T131" s="18" t="str">
        <f>IF(IFERROR(FIND("J",$B131,1),0)=0,"",MAX(T$3:T130)+1)</f>
        <v/>
      </c>
      <c r="U131" s="18" t="str">
        <f>IF(IFERROR(FIND("N",$B131,1),0)=0,"",MAX(U$3:U130)+1)</f>
        <v/>
      </c>
      <c r="V131" s="21">
        <f t="shared" si="1"/>
        <v>0</v>
      </c>
      <c r="W131" s="21"/>
      <c r="X131" s="21" t="e">
        <f>VLOOKUP($A131,Reformat!$A:$K,11,FALSE)</f>
        <v>#N/A</v>
      </c>
    </row>
    <row r="132" spans="1:24" x14ac:dyDescent="0.25">
      <c r="A132" s="18">
        <v>13</v>
      </c>
      <c r="B132" s="21" t="str">
        <f>VLOOKUP(A132,Reformat!A:K,3,FALSE)</f>
        <v>X</v>
      </c>
      <c r="C132" s="29" t="s">
        <v>221</v>
      </c>
      <c r="D132" s="26">
        <v>700</v>
      </c>
      <c r="E132" s="18">
        <f>IF(IFERROR($B132,"E")="E","",MAX(E$3:E131)+1)</f>
        <v>51</v>
      </c>
      <c r="F132" s="18" t="str">
        <f>IF(IFERROR($B132,"E")="E","",IF(LEFT($B132,1)=F$3,MAX(F$3:F131)+1,""))</f>
        <v/>
      </c>
      <c r="G132" s="18" t="str">
        <f>IF(IFERROR($B132,"E")="E","",IF(LEFT($B132,2)=G$3,MAX(G$3:G131)+1,IF(LEFT($B132,2)=LEFT(G$3,1)&amp;"S",MAX(G$3:G131)+1,"")))</f>
        <v/>
      </c>
      <c r="H132" s="18" t="str">
        <f>IF(IFERROR($B132,"E")="E","",IF(LEFT($B132,3)=H$3,MAX(H$3:H131)+1,""))</f>
        <v/>
      </c>
      <c r="I132" s="18" t="str">
        <f>IF(IFERROR($B132,"E")="E","",IF(LEFT($B132,1)=I$3,MAX(I$3:I131)+1,""))</f>
        <v/>
      </c>
      <c r="J132" s="18" t="str">
        <f>IF(IFERROR($B132,"E")="E","",IF(LEFT($B132,2)=J$3,MAX(J$3:J131)+1,IF(LEFT($B132,2)=LEFT(J$3,1)&amp;"S",MAX(J$3:J131)+1,"")))</f>
        <v/>
      </c>
      <c r="K132" s="18" t="str">
        <f>IF(IFERROR($B132,"E")="E","",IF(LEFT($B132,3)=K$3,MAX(K$3:K131)+1,""))</f>
        <v/>
      </c>
      <c r="L132" s="18">
        <f>IF(IFERROR($B132,"E")="E","",IF(LEFT($B132,1)=L$3,MAX(L$3:L131)+1,""))</f>
        <v>27</v>
      </c>
      <c r="M132" s="18" t="str">
        <f>IF(IFERROR($B132,"E")="E","",IF(LEFT($B132,2)=M$3,MAX(M$3:M131)+1,IF(LEFT($B132,2)=LEFT(M$3,1)&amp;"S",MAX(M$3:M131)+1,"")))</f>
        <v/>
      </c>
      <c r="N132" s="18" t="str">
        <f>IF(IFERROR($B132,"E")="E","",IF(LEFT($B132,3)=N$3,MAX(N$3:N131)+1,""))</f>
        <v/>
      </c>
      <c r="O132" s="18" t="str">
        <f>IF(IFERROR(FIND("U",$B132,1),0)=0,"",MAX(O$3:O131)+1)</f>
        <v/>
      </c>
      <c r="P132" s="18" t="str">
        <f>IF(IFERROR(FIND("F",$B132,1),0)=0,"",MAX(P$3:P131)+1)</f>
        <v/>
      </c>
      <c r="Q132" s="18" t="str">
        <f>IF(IFERROR(FIND("M,J",$B132,1),0)=0,"",MAX(Q$3:Q131)+1)</f>
        <v/>
      </c>
      <c r="R132" s="18" t="str">
        <f>IF(IFERROR(FIND("W,J",$B132,1),0)=0,"",MAX(R$3:R131)+1)</f>
        <v/>
      </c>
      <c r="S132" s="18" t="str">
        <f>IF(IFERROR(FIND("X,J",$B132,1),0)=0,"",MAX(S$3:S131)+1)</f>
        <v/>
      </c>
      <c r="T132" s="18" t="str">
        <f>IF(IFERROR(FIND("J",$B132,1),0)=0,"",MAX(T$3:T131)+1)</f>
        <v/>
      </c>
      <c r="U132" s="18" t="str">
        <f>IF(IFERROR(FIND("N",$B132,1),0)=0,"",MAX(U$3:U131)+1)</f>
        <v/>
      </c>
      <c r="V132" s="21">
        <f t="shared" si="1"/>
        <v>27</v>
      </c>
      <c r="W132" s="21"/>
      <c r="X132" s="21" t="str">
        <f>VLOOKUP($A132,Reformat!$A:$K,11,FALSE)</f>
        <v>Jim Stewart, Katie Skillington</v>
      </c>
    </row>
    <row r="133" spans="1:24" x14ac:dyDescent="0.25">
      <c r="A133" s="18">
        <v>10</v>
      </c>
      <c r="B133" s="21" t="str">
        <f>VLOOKUP(A133,Reformat!A:K,3,FALSE)</f>
        <v>WV</v>
      </c>
      <c r="C133" s="29" t="s">
        <v>168</v>
      </c>
      <c r="D133" s="26">
        <v>610</v>
      </c>
      <c r="E133" s="18">
        <f>IF(IFERROR($B133,"E")="E","",MAX(E$3:E132)+1)</f>
        <v>52</v>
      </c>
      <c r="F133" s="18" t="str">
        <f>IF(IFERROR($B133,"E")="E","",IF(LEFT($B133,1)=F$3,MAX(F$3:F132)+1,""))</f>
        <v/>
      </c>
      <c r="G133" s="18" t="str">
        <f>IF(IFERROR($B133,"E")="E","",IF(LEFT($B133,2)=G$3,MAX(G$3:G132)+1,IF(LEFT($B133,2)=LEFT(G$3,1)&amp;"S",MAX(G$3:G132)+1,"")))</f>
        <v/>
      </c>
      <c r="H133" s="18" t="str">
        <f>IF(IFERROR($B133,"E")="E","",IF(LEFT($B133,3)=H$3,MAX(H$3:H132)+1,""))</f>
        <v/>
      </c>
      <c r="I133" s="18">
        <f>IF(IFERROR($B133,"E")="E","",IF(LEFT($B133,1)=I$3,MAX(I$3:I132)+1,""))</f>
        <v>22</v>
      </c>
      <c r="J133" s="18">
        <f>IF(IFERROR($B133,"E")="E","",IF(LEFT($B133,2)=J$3,MAX(J$3:J132)+1,IF(LEFT($B133,2)=LEFT(J$3,1)&amp;"S",MAX(J$3:J132)+1,"")))</f>
        <v>12</v>
      </c>
      <c r="K133" s="18" t="str">
        <f>IF(IFERROR($B133,"E")="E","",IF(LEFT($B133,3)=K$3,MAX(K$3:K132)+1,""))</f>
        <v/>
      </c>
      <c r="L133" s="18" t="str">
        <f>IF(IFERROR($B133,"E")="E","",IF(LEFT($B133,1)=L$3,MAX(L$3:L132)+1,""))</f>
        <v/>
      </c>
      <c r="M133" s="18" t="str">
        <f>IF(IFERROR($B133,"E")="E","",IF(LEFT($B133,2)=M$3,MAX(M$3:M132)+1,IF(LEFT($B133,2)=LEFT(M$3,1)&amp;"S",MAX(M$3:M132)+1,"")))</f>
        <v/>
      </c>
      <c r="N133" s="18" t="str">
        <f>IF(IFERROR($B133,"E")="E","",IF(LEFT($B133,3)=N$3,MAX(N$3:N132)+1,""))</f>
        <v/>
      </c>
      <c r="O133" s="18" t="str">
        <f>IF(IFERROR(FIND("U",$B133,1),0)=0,"",MAX(O$3:O132)+1)</f>
        <v/>
      </c>
      <c r="P133" s="18" t="str">
        <f>IF(IFERROR(FIND("F",$B133,1),0)=0,"",MAX(P$3:P132)+1)</f>
        <v/>
      </c>
      <c r="Q133" s="18" t="str">
        <f>IF(IFERROR(FIND("M,J",$B133,1),0)=0,"",MAX(Q$3:Q132)+1)</f>
        <v/>
      </c>
      <c r="R133" s="18" t="str">
        <f>IF(IFERROR(FIND("W,J",$B133,1),0)=0,"",MAX(R$3:R132)+1)</f>
        <v/>
      </c>
      <c r="S133" s="18" t="str">
        <f>IF(IFERROR(FIND("X,J",$B133,1),0)=0,"",MAX(S$3:S132)+1)</f>
        <v/>
      </c>
      <c r="T133" s="18" t="str">
        <f>IF(IFERROR(FIND("J",$B133,1),0)=0,"",MAX(T$3:T132)+1)</f>
        <v/>
      </c>
      <c r="U133" s="18" t="str">
        <f>IF(IFERROR(FIND("N",$B133,1),0)=0,"",MAX(U$3:U132)+1)</f>
        <v/>
      </c>
      <c r="V133" s="21">
        <f t="shared" ref="V133:V184" si="2">MIN(F133:U133)</f>
        <v>12</v>
      </c>
      <c r="W133" s="21"/>
      <c r="X133" s="21" t="str">
        <f>VLOOKUP($A133,Reformat!$A:$K,11,FALSE)</f>
        <v>Brooke Ayres, Sheila AYRES</v>
      </c>
    </row>
    <row r="134" spans="1:24" x14ac:dyDescent="0.25">
      <c r="A134" s="18">
        <v>84</v>
      </c>
      <c r="B134" s="21" t="e">
        <f>VLOOKUP(A134,Reformat!A:K,3,FALSE)</f>
        <v>#N/A</v>
      </c>
      <c r="C134" s="29" t="s">
        <v>176</v>
      </c>
      <c r="D134" s="26">
        <v>490</v>
      </c>
      <c r="E134" s="18" t="str">
        <f>IF(IFERROR($B134,"E")="E","",MAX(E$3:E133)+1)</f>
        <v/>
      </c>
      <c r="F134" s="18" t="str">
        <f>IF(IFERROR($B134,"E")="E","",IF(LEFT($B134,1)=F$3,MAX(F$3:F133)+1,""))</f>
        <v/>
      </c>
      <c r="G134" s="18" t="str">
        <f>IF(IFERROR($B134,"E")="E","",IF(LEFT($B134,2)=G$3,MAX(G$3:G133)+1,IF(LEFT($B134,2)=LEFT(G$3,1)&amp;"S",MAX(G$3:G133)+1,"")))</f>
        <v/>
      </c>
      <c r="H134" s="18" t="str">
        <f>IF(IFERROR($B134,"E")="E","",IF(LEFT($B134,3)=H$3,MAX(H$3:H133)+1,""))</f>
        <v/>
      </c>
      <c r="I134" s="18" t="str">
        <f>IF(IFERROR($B134,"E")="E","",IF(LEFT($B134,1)=I$3,MAX(I$3:I133)+1,""))</f>
        <v/>
      </c>
      <c r="J134" s="18" t="str">
        <f>IF(IFERROR($B134,"E")="E","",IF(LEFT($B134,2)=J$3,MAX(J$3:J133)+1,IF(LEFT($B134,2)=LEFT(J$3,1)&amp;"S",MAX(J$3:J133)+1,"")))</f>
        <v/>
      </c>
      <c r="K134" s="18" t="str">
        <f>IF(IFERROR($B134,"E")="E","",IF(LEFT($B134,3)=K$3,MAX(K$3:K133)+1,""))</f>
        <v/>
      </c>
      <c r="L134" s="18" t="str">
        <f>IF(IFERROR($B134,"E")="E","",IF(LEFT($B134,1)=L$3,MAX(L$3:L133)+1,""))</f>
        <v/>
      </c>
      <c r="M134" s="18" t="str">
        <f>IF(IFERROR($B134,"E")="E","",IF(LEFT($B134,2)=M$3,MAX(M$3:M133)+1,IF(LEFT($B134,2)=LEFT(M$3,1)&amp;"S",MAX(M$3:M133)+1,"")))</f>
        <v/>
      </c>
      <c r="N134" s="18" t="str">
        <f>IF(IFERROR($B134,"E")="E","",IF(LEFT($B134,3)=N$3,MAX(N$3:N133)+1,""))</f>
        <v/>
      </c>
      <c r="O134" s="18" t="str">
        <f>IF(IFERROR(FIND("U",$B134,1),0)=0,"",MAX(O$3:O133)+1)</f>
        <v/>
      </c>
      <c r="P134" s="18" t="str">
        <f>IF(IFERROR(FIND("F",$B134,1),0)=0,"",MAX(P$3:P133)+1)</f>
        <v/>
      </c>
      <c r="Q134" s="18" t="str">
        <f>IF(IFERROR(FIND("M,J",$B134,1),0)=0,"",MAX(Q$3:Q133)+1)</f>
        <v/>
      </c>
      <c r="R134" s="18" t="str">
        <f>IF(IFERROR(FIND("W,J",$B134,1),0)=0,"",MAX(R$3:R133)+1)</f>
        <v/>
      </c>
      <c r="S134" s="18" t="str">
        <f>IF(IFERROR(FIND("X,J",$B134,1),0)=0,"",MAX(S$3:S133)+1)</f>
        <v/>
      </c>
      <c r="T134" s="18" t="str">
        <f>IF(IFERROR(FIND("J",$B134,1),0)=0,"",MAX(T$3:T133)+1)</f>
        <v/>
      </c>
      <c r="U134" s="18" t="str">
        <f>IF(IFERROR(FIND("N",$B134,1),0)=0,"",MAX(U$3:U133)+1)</f>
        <v/>
      </c>
      <c r="V134" s="21">
        <f t="shared" si="2"/>
        <v>0</v>
      </c>
      <c r="W134" s="21"/>
      <c r="X134" s="21" t="e">
        <f>VLOOKUP($A134,Reformat!$A:$K,11,FALSE)</f>
        <v>#N/A</v>
      </c>
    </row>
    <row r="135" spans="1:24" x14ac:dyDescent="0.25">
      <c r="A135" s="18">
        <v>83</v>
      </c>
      <c r="B135" s="21" t="e">
        <f>VLOOKUP(A135,Reformat!A:K,3,FALSE)</f>
        <v>#N/A</v>
      </c>
      <c r="C135" s="29" t="s">
        <v>177</v>
      </c>
      <c r="D135" s="26">
        <v>490</v>
      </c>
      <c r="E135" s="18" t="str">
        <f>IF(IFERROR($B135,"E")="E","",MAX(E$3:E134)+1)</f>
        <v/>
      </c>
      <c r="F135" s="18" t="str">
        <f>IF(IFERROR($B135,"E")="E","",IF(LEFT($B135,1)=F$3,MAX(F$3:F134)+1,""))</f>
        <v/>
      </c>
      <c r="G135" s="18" t="str">
        <f>IF(IFERROR($B135,"E")="E","",IF(LEFT($B135,2)=G$3,MAX(G$3:G134)+1,IF(LEFT($B135,2)=LEFT(G$3,1)&amp;"S",MAX(G$3:G134)+1,"")))</f>
        <v/>
      </c>
      <c r="H135" s="18" t="str">
        <f>IF(IFERROR($B135,"E")="E","",IF(LEFT($B135,3)=H$3,MAX(H$3:H134)+1,""))</f>
        <v/>
      </c>
      <c r="I135" s="18" t="str">
        <f>IF(IFERROR($B135,"E")="E","",IF(LEFT($B135,1)=I$3,MAX(I$3:I134)+1,""))</f>
        <v/>
      </c>
      <c r="J135" s="18" t="str">
        <f>IF(IFERROR($B135,"E")="E","",IF(LEFT($B135,2)=J$3,MAX(J$3:J134)+1,IF(LEFT($B135,2)=LEFT(J$3,1)&amp;"S",MAX(J$3:J134)+1,"")))</f>
        <v/>
      </c>
      <c r="K135" s="18" t="str">
        <f>IF(IFERROR($B135,"E")="E","",IF(LEFT($B135,3)=K$3,MAX(K$3:K134)+1,""))</f>
        <v/>
      </c>
      <c r="L135" s="18" t="str">
        <f>IF(IFERROR($B135,"E")="E","",IF(LEFT($B135,1)=L$3,MAX(L$3:L134)+1,""))</f>
        <v/>
      </c>
      <c r="M135" s="18" t="str">
        <f>IF(IFERROR($B135,"E")="E","",IF(LEFT($B135,2)=M$3,MAX(M$3:M134)+1,IF(LEFT($B135,2)=LEFT(M$3,1)&amp;"S",MAX(M$3:M134)+1,"")))</f>
        <v/>
      </c>
      <c r="N135" s="18" t="str">
        <f>IF(IFERROR($B135,"E")="E","",IF(LEFT($B135,3)=N$3,MAX(N$3:N134)+1,""))</f>
        <v/>
      </c>
      <c r="O135" s="18" t="str">
        <f>IF(IFERROR(FIND("U",$B135,1),0)=0,"",MAX(O$3:O134)+1)</f>
        <v/>
      </c>
      <c r="P135" s="18" t="str">
        <f>IF(IFERROR(FIND("F",$B135,1),0)=0,"",MAX(P$3:P134)+1)</f>
        <v/>
      </c>
      <c r="Q135" s="18" t="str">
        <f>IF(IFERROR(FIND("M,J",$B135,1),0)=0,"",MAX(Q$3:Q134)+1)</f>
        <v/>
      </c>
      <c r="R135" s="18" t="str">
        <f>IF(IFERROR(FIND("W,J",$B135,1),0)=0,"",MAX(R$3:R134)+1)</f>
        <v/>
      </c>
      <c r="S135" s="18" t="str">
        <f>IF(IFERROR(FIND("X,J",$B135,1),0)=0,"",MAX(S$3:S134)+1)</f>
        <v/>
      </c>
      <c r="T135" s="18" t="str">
        <f>IF(IFERROR(FIND("J",$B135,1),0)=0,"",MAX(T$3:T134)+1)</f>
        <v/>
      </c>
      <c r="U135" s="18" t="str">
        <f>IF(IFERROR(FIND("N",$B135,1),0)=0,"",MAX(U$3:U134)+1)</f>
        <v/>
      </c>
      <c r="V135" s="21">
        <f t="shared" si="2"/>
        <v>0</v>
      </c>
      <c r="W135" s="21"/>
      <c r="X135" s="21" t="e">
        <f>VLOOKUP($A135,Reformat!$A:$K,11,FALSE)</f>
        <v>#N/A</v>
      </c>
    </row>
    <row r="136" spans="1:24" x14ac:dyDescent="0.25">
      <c r="A136" s="18">
        <v>102</v>
      </c>
      <c r="B136" s="21" t="e">
        <f>VLOOKUP(A136,Reformat!A:K,3,FALSE)</f>
        <v>#N/A</v>
      </c>
      <c r="C136" s="29" t="s">
        <v>279</v>
      </c>
      <c r="D136" s="26">
        <v>470</v>
      </c>
      <c r="E136" s="18" t="str">
        <f>IF(IFERROR($B136,"E")="E","",MAX(E$3:E135)+1)</f>
        <v/>
      </c>
      <c r="F136" s="18" t="str">
        <f>IF(IFERROR($B136,"E")="E","",IF(LEFT($B136,1)=F$3,MAX(F$3:F135)+1,""))</f>
        <v/>
      </c>
      <c r="G136" s="18" t="str">
        <f>IF(IFERROR($B136,"E")="E","",IF(LEFT($B136,2)=G$3,MAX(G$3:G135)+1,IF(LEFT($B136,2)=LEFT(G$3,1)&amp;"S",MAX(G$3:G135)+1,"")))</f>
        <v/>
      </c>
      <c r="H136" s="18" t="str">
        <f>IF(IFERROR($B136,"E")="E","",IF(LEFT($B136,3)=H$3,MAX(H$3:H135)+1,""))</f>
        <v/>
      </c>
      <c r="I136" s="18" t="str">
        <f>IF(IFERROR($B136,"E")="E","",IF(LEFT($B136,1)=I$3,MAX(I$3:I135)+1,""))</f>
        <v/>
      </c>
      <c r="J136" s="18" t="str">
        <f>IF(IFERROR($B136,"E")="E","",IF(LEFT($B136,2)=J$3,MAX(J$3:J135)+1,IF(LEFT($B136,2)=LEFT(J$3,1)&amp;"S",MAX(J$3:J135)+1,"")))</f>
        <v/>
      </c>
      <c r="K136" s="18" t="str">
        <f>IF(IFERROR($B136,"E")="E","",IF(LEFT($B136,3)=K$3,MAX(K$3:K135)+1,""))</f>
        <v/>
      </c>
      <c r="L136" s="18" t="str">
        <f>IF(IFERROR($B136,"E")="E","",IF(LEFT($B136,1)=L$3,MAX(L$3:L135)+1,""))</f>
        <v/>
      </c>
      <c r="M136" s="18" t="str">
        <f>IF(IFERROR($B136,"E")="E","",IF(LEFT($B136,2)=M$3,MAX(M$3:M135)+1,IF(LEFT($B136,2)=LEFT(M$3,1)&amp;"S",MAX(M$3:M135)+1,"")))</f>
        <v/>
      </c>
      <c r="N136" s="18" t="str">
        <f>IF(IFERROR($B136,"E")="E","",IF(LEFT($B136,3)=N$3,MAX(N$3:N135)+1,""))</f>
        <v/>
      </c>
      <c r="O136" s="18" t="str">
        <f>IF(IFERROR(FIND("U",$B136,1),0)=0,"",MAX(O$3:O135)+1)</f>
        <v/>
      </c>
      <c r="P136" s="18" t="str">
        <f>IF(IFERROR(FIND("F",$B136,1),0)=0,"",MAX(P$3:P135)+1)</f>
        <v/>
      </c>
      <c r="Q136" s="18" t="str">
        <f>IF(IFERROR(FIND("M,J",$B136,1),0)=0,"",MAX(Q$3:Q135)+1)</f>
        <v/>
      </c>
      <c r="R136" s="18" t="str">
        <f>IF(IFERROR(FIND("W,J",$B136,1),0)=0,"",MAX(R$3:R135)+1)</f>
        <v/>
      </c>
      <c r="S136" s="18" t="str">
        <f>IF(IFERROR(FIND("X,J",$B136,1),0)=0,"",MAX(S$3:S135)+1)</f>
        <v/>
      </c>
      <c r="T136" s="18" t="str">
        <f>IF(IFERROR(FIND("J",$B136,1),0)=0,"",MAX(T$3:T135)+1)</f>
        <v/>
      </c>
      <c r="U136" s="18" t="str">
        <f>IF(IFERROR(FIND("N",$B136,1),0)=0,"",MAX(U$3:U135)+1)</f>
        <v/>
      </c>
      <c r="V136" s="21">
        <f t="shared" si="2"/>
        <v>0</v>
      </c>
      <c r="W136" s="21"/>
      <c r="X136" s="21" t="e">
        <f>VLOOKUP($A136,Reformat!$A:$K,11,FALSE)</f>
        <v>#N/A</v>
      </c>
    </row>
    <row r="137" spans="1:24" x14ac:dyDescent="0.25">
      <c r="A137" s="18">
        <v>103</v>
      </c>
      <c r="B137" s="21" t="e">
        <f>VLOOKUP(A137,Reformat!A:K,3,FALSE)</f>
        <v>#N/A</v>
      </c>
      <c r="C137" s="29" t="s">
        <v>270</v>
      </c>
      <c r="D137" s="26">
        <v>400</v>
      </c>
      <c r="E137" s="18" t="str">
        <f>IF(IFERROR($B137,"E")="E","",MAX(E$3:E136)+1)</f>
        <v/>
      </c>
      <c r="F137" s="18" t="str">
        <f>IF(IFERROR($B137,"E")="E","",IF(LEFT($B137,1)=F$3,MAX(F$3:F136)+1,""))</f>
        <v/>
      </c>
      <c r="G137" s="18" t="str">
        <f>IF(IFERROR($B137,"E")="E","",IF(LEFT($B137,2)=G$3,MAX(G$3:G136)+1,IF(LEFT($B137,2)=LEFT(G$3,1)&amp;"S",MAX(G$3:G136)+1,"")))</f>
        <v/>
      </c>
      <c r="H137" s="18" t="str">
        <f>IF(IFERROR($B137,"E")="E","",IF(LEFT($B137,3)=H$3,MAX(H$3:H136)+1,""))</f>
        <v/>
      </c>
      <c r="I137" s="18" t="str">
        <f>IF(IFERROR($B137,"E")="E","",IF(LEFT($B137,1)=I$3,MAX(I$3:I136)+1,""))</f>
        <v/>
      </c>
      <c r="J137" s="18" t="str">
        <f>IF(IFERROR($B137,"E")="E","",IF(LEFT($B137,2)=J$3,MAX(J$3:J136)+1,IF(LEFT($B137,2)=LEFT(J$3,1)&amp;"S",MAX(J$3:J136)+1,"")))</f>
        <v/>
      </c>
      <c r="K137" s="18" t="str">
        <f>IF(IFERROR($B137,"E")="E","",IF(LEFT($B137,3)=K$3,MAX(K$3:K136)+1,""))</f>
        <v/>
      </c>
      <c r="L137" s="18" t="str">
        <f>IF(IFERROR($B137,"E")="E","",IF(LEFT($B137,1)=L$3,MAX(L$3:L136)+1,""))</f>
        <v/>
      </c>
      <c r="M137" s="18" t="str">
        <f>IF(IFERROR($B137,"E")="E","",IF(LEFT($B137,2)=M$3,MAX(M$3:M136)+1,IF(LEFT($B137,2)=LEFT(M$3,1)&amp;"S",MAX(M$3:M136)+1,"")))</f>
        <v/>
      </c>
      <c r="N137" s="18" t="str">
        <f>IF(IFERROR($B137,"E")="E","",IF(LEFT($B137,3)=N$3,MAX(N$3:N136)+1,""))</f>
        <v/>
      </c>
      <c r="O137" s="18" t="str">
        <f>IF(IFERROR(FIND("U",$B137,1),0)=0,"",MAX(O$3:O136)+1)</f>
        <v/>
      </c>
      <c r="P137" s="18" t="str">
        <f>IF(IFERROR(FIND("F",$B137,1),0)=0,"",MAX(P$3:P136)+1)</f>
        <v/>
      </c>
      <c r="Q137" s="18" t="str">
        <f>IF(IFERROR(FIND("M,J",$B137,1),0)=0,"",MAX(Q$3:Q136)+1)</f>
        <v/>
      </c>
      <c r="R137" s="18" t="str">
        <f>IF(IFERROR(FIND("W,J",$B137,1),0)=0,"",MAX(R$3:R136)+1)</f>
        <v/>
      </c>
      <c r="S137" s="18" t="str">
        <f>IF(IFERROR(FIND("X,J",$B137,1),0)=0,"",MAX(S$3:S136)+1)</f>
        <v/>
      </c>
      <c r="T137" s="18" t="str">
        <f>IF(IFERROR(FIND("J",$B137,1),0)=0,"",MAX(T$3:T136)+1)</f>
        <v/>
      </c>
      <c r="U137" s="18" t="str">
        <f>IF(IFERROR(FIND("N",$B137,1),0)=0,"",MAX(U$3:U136)+1)</f>
        <v/>
      </c>
      <c r="V137" s="21">
        <f t="shared" si="2"/>
        <v>0</v>
      </c>
      <c r="W137" s="21"/>
      <c r="X137" s="21" t="e">
        <f>VLOOKUP($A137,Reformat!$A:$K,11,FALSE)</f>
        <v>#N/A</v>
      </c>
    </row>
    <row r="138" spans="1:24" x14ac:dyDescent="0.25">
      <c r="A138" s="18">
        <v>94</v>
      </c>
      <c r="B138" s="21" t="e">
        <f>VLOOKUP(A138,Reformat!A:K,3,FALSE)</f>
        <v>#N/A</v>
      </c>
      <c r="C138" s="29" t="s">
        <v>179</v>
      </c>
      <c r="D138" s="26">
        <v>340</v>
      </c>
      <c r="E138" s="18" t="str">
        <f>IF(IFERROR($B138,"E")="E","",MAX(E$3:E137)+1)</f>
        <v/>
      </c>
      <c r="F138" s="18" t="str">
        <f>IF(IFERROR($B138,"E")="E","",IF(LEFT($B138,1)=F$3,MAX(F$3:F137)+1,""))</f>
        <v/>
      </c>
      <c r="G138" s="18" t="str">
        <f>IF(IFERROR($B138,"E")="E","",IF(LEFT($B138,2)=G$3,MAX(G$3:G137)+1,IF(LEFT($B138,2)=LEFT(G$3,1)&amp;"S",MAX(G$3:G137)+1,"")))</f>
        <v/>
      </c>
      <c r="H138" s="18" t="str">
        <f>IF(IFERROR($B138,"E")="E","",IF(LEFT($B138,3)=H$3,MAX(H$3:H137)+1,""))</f>
        <v/>
      </c>
      <c r="I138" s="18" t="str">
        <f>IF(IFERROR($B138,"E")="E","",IF(LEFT($B138,1)=I$3,MAX(I$3:I137)+1,""))</f>
        <v/>
      </c>
      <c r="J138" s="18" t="str">
        <f>IF(IFERROR($B138,"E")="E","",IF(LEFT($B138,2)=J$3,MAX(J$3:J137)+1,IF(LEFT($B138,2)=LEFT(J$3,1)&amp;"S",MAX(J$3:J137)+1,"")))</f>
        <v/>
      </c>
      <c r="K138" s="18" t="str">
        <f>IF(IFERROR($B138,"E")="E","",IF(LEFT($B138,3)=K$3,MAX(K$3:K137)+1,""))</f>
        <v/>
      </c>
      <c r="L138" s="18" t="str">
        <f>IF(IFERROR($B138,"E")="E","",IF(LEFT($B138,1)=L$3,MAX(L$3:L137)+1,""))</f>
        <v/>
      </c>
      <c r="M138" s="18" t="str">
        <f>IF(IFERROR($B138,"E")="E","",IF(LEFT($B138,2)=M$3,MAX(M$3:M137)+1,IF(LEFT($B138,2)=LEFT(M$3,1)&amp;"S",MAX(M$3:M137)+1,"")))</f>
        <v/>
      </c>
      <c r="N138" s="18" t="str">
        <f>IF(IFERROR($B138,"E")="E","",IF(LEFT($B138,3)=N$3,MAX(N$3:N137)+1,""))</f>
        <v/>
      </c>
      <c r="O138" s="18" t="str">
        <f>IF(IFERROR(FIND("U",$B138,1),0)=0,"",MAX(O$3:O137)+1)</f>
        <v/>
      </c>
      <c r="P138" s="18" t="str">
        <f>IF(IFERROR(FIND("F",$B138,1),0)=0,"",MAX(P$3:P137)+1)</f>
        <v/>
      </c>
      <c r="Q138" s="18" t="str">
        <f>IF(IFERROR(FIND("M,J",$B138,1),0)=0,"",MAX(Q$3:Q137)+1)</f>
        <v/>
      </c>
      <c r="R138" s="18" t="str">
        <f>IF(IFERROR(FIND("W,J",$B138,1),0)=0,"",MAX(R$3:R137)+1)</f>
        <v/>
      </c>
      <c r="S138" s="18" t="str">
        <f>IF(IFERROR(FIND("X,J",$B138,1),0)=0,"",MAX(S$3:S137)+1)</f>
        <v/>
      </c>
      <c r="T138" s="18" t="str">
        <f>IF(IFERROR(FIND("J",$B138,1),0)=0,"",MAX(T$3:T137)+1)</f>
        <v/>
      </c>
      <c r="U138" s="18" t="str">
        <f>IF(IFERROR(FIND("N",$B138,1),0)=0,"",MAX(U$3:U137)+1)</f>
        <v/>
      </c>
      <c r="V138" s="21">
        <f t="shared" si="2"/>
        <v>0</v>
      </c>
      <c r="W138" s="21"/>
      <c r="X138" s="21" t="e">
        <f>VLOOKUP($A138,Reformat!$A:$K,11,FALSE)</f>
        <v>#N/A</v>
      </c>
    </row>
    <row r="139" spans="1:24" x14ac:dyDescent="0.25">
      <c r="A139" s="18">
        <v>4</v>
      </c>
      <c r="B139" s="21" t="str">
        <f>VLOOKUP(A139,Reformat!A:K,3,FALSE)</f>
        <v>WV</v>
      </c>
      <c r="C139" s="29" t="s">
        <v>166</v>
      </c>
      <c r="D139" s="26">
        <v>280</v>
      </c>
      <c r="E139" s="18">
        <f>IF(IFERROR($B139,"E")="E","",MAX(E$3:E138)+1)</f>
        <v>53</v>
      </c>
      <c r="F139" s="18" t="str">
        <f>IF(IFERROR($B139,"E")="E","",IF(LEFT($B139,1)=F$3,MAX(F$3:F138)+1,""))</f>
        <v/>
      </c>
      <c r="G139" s="18" t="str">
        <f>IF(IFERROR($B139,"E")="E","",IF(LEFT($B139,2)=G$3,MAX(G$3:G138)+1,IF(LEFT($B139,2)=LEFT(G$3,1)&amp;"S",MAX(G$3:G138)+1,"")))</f>
        <v/>
      </c>
      <c r="H139" s="18" t="str">
        <f>IF(IFERROR($B139,"E")="E","",IF(LEFT($B139,3)=H$3,MAX(H$3:H138)+1,""))</f>
        <v/>
      </c>
      <c r="I139" s="18">
        <f>IF(IFERROR($B139,"E")="E","",IF(LEFT($B139,1)=I$3,MAX(I$3:I138)+1,""))</f>
        <v>23</v>
      </c>
      <c r="J139" s="18">
        <f>IF(IFERROR($B139,"E")="E","",IF(LEFT($B139,2)=J$3,MAX(J$3:J138)+1,IF(LEFT($B139,2)=LEFT(J$3,1)&amp;"S",MAX(J$3:J138)+1,"")))</f>
        <v>13</v>
      </c>
      <c r="K139" s="18" t="str">
        <f>IF(IFERROR($B139,"E")="E","",IF(LEFT($B139,3)=K$3,MAX(K$3:K138)+1,""))</f>
        <v/>
      </c>
      <c r="L139" s="18" t="str">
        <f>IF(IFERROR($B139,"E")="E","",IF(LEFT($B139,1)=L$3,MAX(L$3:L138)+1,""))</f>
        <v/>
      </c>
      <c r="M139" s="18" t="str">
        <f>IF(IFERROR($B139,"E")="E","",IF(LEFT($B139,2)=M$3,MAX(M$3:M138)+1,IF(LEFT($B139,2)=LEFT(M$3,1)&amp;"S",MAX(M$3:M138)+1,"")))</f>
        <v/>
      </c>
      <c r="N139" s="18" t="str">
        <f>IF(IFERROR($B139,"E")="E","",IF(LEFT($B139,3)=N$3,MAX(N$3:N138)+1,""))</f>
        <v/>
      </c>
      <c r="O139" s="18" t="str">
        <f>IF(IFERROR(FIND("U",$B139,1),0)=0,"",MAX(O$3:O138)+1)</f>
        <v/>
      </c>
      <c r="P139" s="18" t="str">
        <f>IF(IFERROR(FIND("F",$B139,1),0)=0,"",MAX(P$3:P138)+1)</f>
        <v/>
      </c>
      <c r="Q139" s="18" t="str">
        <f>IF(IFERROR(FIND("M,J",$B139,1),0)=0,"",MAX(Q$3:Q138)+1)</f>
        <v/>
      </c>
      <c r="R139" s="18" t="str">
        <f>IF(IFERROR(FIND("W,J",$B139,1),0)=0,"",MAX(R$3:R138)+1)</f>
        <v/>
      </c>
      <c r="S139" s="18" t="str">
        <f>IF(IFERROR(FIND("X,J",$B139,1),0)=0,"",MAX(S$3:S138)+1)</f>
        <v/>
      </c>
      <c r="T139" s="18" t="str">
        <f>IF(IFERROR(FIND("J",$B139,1),0)=0,"",MAX(T$3:T138)+1)</f>
        <v/>
      </c>
      <c r="U139" s="18" t="str">
        <f>IF(IFERROR(FIND("N",$B139,1),0)=0,"",MAX(U$3:U138)+1)</f>
        <v/>
      </c>
      <c r="V139" s="21">
        <f t="shared" si="2"/>
        <v>13</v>
      </c>
      <c r="W139" s="21"/>
      <c r="X139" s="21" t="str">
        <f>VLOOKUP($A139,Reformat!$A:$K,11,FALSE)</f>
        <v>Karen Robinson, Gayle Cowling</v>
      </c>
    </row>
    <row r="140" spans="1:24" x14ac:dyDescent="0.25">
      <c r="A140" s="18">
        <v>95</v>
      </c>
      <c r="B140" s="21" t="e">
        <f>VLOOKUP(A140,Reformat!A:K,3,FALSE)</f>
        <v>#N/A</v>
      </c>
      <c r="C140" s="29" t="s">
        <v>170</v>
      </c>
      <c r="D140" s="26">
        <v>280</v>
      </c>
      <c r="E140" s="18" t="str">
        <f>IF(IFERROR($B140,"E")="E","",MAX(E$3:E139)+1)</f>
        <v/>
      </c>
      <c r="F140" s="18" t="str">
        <f>IF(IFERROR($B140,"E")="E","",IF(LEFT($B140,1)=F$3,MAX(F$3:F139)+1,""))</f>
        <v/>
      </c>
      <c r="G140" s="18" t="str">
        <f>IF(IFERROR($B140,"E")="E","",IF(LEFT($B140,2)=G$3,MAX(G$3:G139)+1,IF(LEFT($B140,2)=LEFT(G$3,1)&amp;"S",MAX(G$3:G139)+1,"")))</f>
        <v/>
      </c>
      <c r="H140" s="18" t="str">
        <f>IF(IFERROR($B140,"E")="E","",IF(LEFT($B140,3)=H$3,MAX(H$3:H139)+1,""))</f>
        <v/>
      </c>
      <c r="I140" s="18" t="str">
        <f>IF(IFERROR($B140,"E")="E","",IF(LEFT($B140,1)=I$3,MAX(I$3:I139)+1,""))</f>
        <v/>
      </c>
      <c r="J140" s="18" t="str">
        <f>IF(IFERROR($B140,"E")="E","",IF(LEFT($B140,2)=J$3,MAX(J$3:J139)+1,IF(LEFT($B140,2)=LEFT(J$3,1)&amp;"S",MAX(J$3:J139)+1,"")))</f>
        <v/>
      </c>
      <c r="K140" s="18" t="str">
        <f>IF(IFERROR($B140,"E")="E","",IF(LEFT($B140,3)=K$3,MAX(K$3:K139)+1,""))</f>
        <v/>
      </c>
      <c r="L140" s="18" t="str">
        <f>IF(IFERROR($B140,"E")="E","",IF(LEFT($B140,1)=L$3,MAX(L$3:L139)+1,""))</f>
        <v/>
      </c>
      <c r="M140" s="18" t="str">
        <f>IF(IFERROR($B140,"E")="E","",IF(LEFT($B140,2)=M$3,MAX(M$3:M139)+1,IF(LEFT($B140,2)=LEFT(M$3,1)&amp;"S",MAX(M$3:M139)+1,"")))</f>
        <v/>
      </c>
      <c r="N140" s="18" t="str">
        <f>IF(IFERROR($B140,"E")="E","",IF(LEFT($B140,3)=N$3,MAX(N$3:N139)+1,""))</f>
        <v/>
      </c>
      <c r="O140" s="18" t="str">
        <f>IF(IFERROR(FIND("U",$B140,1),0)=0,"",MAX(O$3:O139)+1)</f>
        <v/>
      </c>
      <c r="P140" s="18" t="str">
        <f>IF(IFERROR(FIND("F",$B140,1),0)=0,"",MAX(P$3:P139)+1)</f>
        <v/>
      </c>
      <c r="Q140" s="18" t="str">
        <f>IF(IFERROR(FIND("M,J",$B140,1),0)=0,"",MAX(Q$3:Q139)+1)</f>
        <v/>
      </c>
      <c r="R140" s="18" t="str">
        <f>IF(IFERROR(FIND("W,J",$B140,1),0)=0,"",MAX(R$3:R139)+1)</f>
        <v/>
      </c>
      <c r="S140" s="18" t="str">
        <f>IF(IFERROR(FIND("X,J",$B140,1),0)=0,"",MAX(S$3:S139)+1)</f>
        <v/>
      </c>
      <c r="T140" s="18" t="str">
        <f>IF(IFERROR(FIND("J",$B140,1),0)=0,"",MAX(T$3:T139)+1)</f>
        <v/>
      </c>
      <c r="U140" s="18" t="str">
        <f>IF(IFERROR(FIND("N",$B140,1),0)=0,"",MAX(U$3:U139)+1)</f>
        <v/>
      </c>
      <c r="V140" s="21">
        <f t="shared" si="2"/>
        <v>0</v>
      </c>
      <c r="W140" s="21"/>
      <c r="X140" s="21" t="e">
        <f>VLOOKUP($A140,Reformat!$A:$K,11,FALSE)</f>
        <v>#N/A</v>
      </c>
    </row>
    <row r="141" spans="1:24" x14ac:dyDescent="0.25">
      <c r="A141" s="18">
        <v>3</v>
      </c>
      <c r="B141" s="21" t="e">
        <f>VLOOKUP(A141,Reformat!A:K,3,FALSE)</f>
        <v>#N/A</v>
      </c>
      <c r="C141" s="29" t="s">
        <v>160</v>
      </c>
      <c r="D141" s="26">
        <v>0</v>
      </c>
      <c r="E141" s="18" t="str">
        <f>IF(IFERROR($B141,"E")="E","",MAX(E$3:E140)+1)</f>
        <v/>
      </c>
      <c r="F141" s="18" t="str">
        <f>IF(IFERROR($B141,"E")="E","",IF(LEFT($B141,1)=F$3,MAX(F$3:F140)+1,""))</f>
        <v/>
      </c>
      <c r="G141" s="18" t="str">
        <f>IF(IFERROR($B141,"E")="E","",IF(LEFT($B141,2)=G$3,MAX(G$3:G140)+1,IF(LEFT($B141,2)=LEFT(G$3,1)&amp;"S",MAX(G$3:G140)+1,"")))</f>
        <v/>
      </c>
      <c r="H141" s="18" t="str">
        <f>IF(IFERROR($B141,"E")="E","",IF(LEFT($B141,3)=H$3,MAX(H$3:H140)+1,""))</f>
        <v/>
      </c>
      <c r="I141" s="18" t="str">
        <f>IF(IFERROR($B141,"E")="E","",IF(LEFT($B141,1)=I$3,MAX(I$3:I140)+1,""))</f>
        <v/>
      </c>
      <c r="J141" s="18" t="str">
        <f>IF(IFERROR($B141,"E")="E","",IF(LEFT($B141,2)=J$3,MAX(J$3:J140)+1,IF(LEFT($B141,2)=LEFT(J$3,1)&amp;"S",MAX(J$3:J140)+1,"")))</f>
        <v/>
      </c>
      <c r="K141" s="18" t="str">
        <f>IF(IFERROR($B141,"E")="E","",IF(LEFT($B141,3)=K$3,MAX(K$3:K140)+1,""))</f>
        <v/>
      </c>
      <c r="L141" s="18" t="str">
        <f>IF(IFERROR($B141,"E")="E","",IF(LEFT($B141,1)=L$3,MAX(L$3:L140)+1,""))</f>
        <v/>
      </c>
      <c r="M141" s="18" t="str">
        <f>IF(IFERROR($B141,"E")="E","",IF(LEFT($B141,2)=M$3,MAX(M$3:M140)+1,IF(LEFT($B141,2)=LEFT(M$3,1)&amp;"S",MAX(M$3:M140)+1,"")))</f>
        <v/>
      </c>
      <c r="N141" s="18" t="str">
        <f>IF(IFERROR($B141,"E")="E","",IF(LEFT($B141,3)=N$3,MAX(N$3:N140)+1,""))</f>
        <v/>
      </c>
      <c r="O141" s="18" t="str">
        <f>IF(IFERROR(FIND("U",$B141,1),0)=0,"",MAX(O$3:O140)+1)</f>
        <v/>
      </c>
      <c r="P141" s="18" t="str">
        <f>IF(IFERROR(FIND("F",$B141,1),0)=0,"",MAX(P$3:P140)+1)</f>
        <v/>
      </c>
      <c r="Q141" s="18" t="str">
        <f>IF(IFERROR(FIND("M,J",$B141,1),0)=0,"",MAX(Q$3:Q140)+1)</f>
        <v/>
      </c>
      <c r="R141" s="18" t="str">
        <f>IF(IFERROR(FIND("W,J",$B141,1),0)=0,"",MAX(R$3:R140)+1)</f>
        <v/>
      </c>
      <c r="S141" s="18" t="str">
        <f>IF(IFERROR(FIND("X,J",$B141,1),0)=0,"",MAX(S$3:S140)+1)</f>
        <v/>
      </c>
      <c r="T141" s="18" t="str">
        <f>IF(IFERROR(FIND("J",$B141,1),0)=0,"",MAX(T$3:T140)+1)</f>
        <v/>
      </c>
      <c r="U141" s="18" t="str">
        <f>IF(IFERROR(FIND("N",$B141,1),0)=0,"",MAX(U$3:U140)+1)</f>
        <v/>
      </c>
      <c r="V141" s="21">
        <f t="shared" si="2"/>
        <v>0</v>
      </c>
      <c r="W141" s="21"/>
      <c r="X141" s="21" t="e">
        <f>VLOOKUP($A141,Reformat!$A:$K,11,FALSE)</f>
        <v>#N/A</v>
      </c>
    </row>
    <row r="142" spans="1:24" x14ac:dyDescent="0.25">
      <c r="A142" s="18">
        <v>14</v>
      </c>
      <c r="B142" s="21" t="str">
        <f>VLOOKUP(A142,Reformat!A:K,3,FALSE)</f>
        <v>XSV</v>
      </c>
      <c r="C142" s="29" t="s">
        <v>160</v>
      </c>
      <c r="D142" s="26">
        <v>0</v>
      </c>
      <c r="E142" s="18">
        <f>IF(IFERROR($B142,"E")="E","",MAX(E$3:E141)+1)</f>
        <v>54</v>
      </c>
      <c r="F142" s="18" t="str">
        <f>IF(IFERROR($B142,"E")="E","",IF(LEFT($B142,1)=F$3,MAX(F$3:F141)+1,""))</f>
        <v/>
      </c>
      <c r="G142" s="18" t="str">
        <f>IF(IFERROR($B142,"E")="E","",IF(LEFT($B142,2)=G$3,MAX(G$3:G141)+1,IF(LEFT($B142,2)=LEFT(G$3,1)&amp;"S",MAX(G$3:G141)+1,"")))</f>
        <v/>
      </c>
      <c r="H142" s="18" t="str">
        <f>IF(IFERROR($B142,"E")="E","",IF(LEFT($B142,3)=H$3,MAX(H$3:H141)+1,""))</f>
        <v/>
      </c>
      <c r="I142" s="18" t="str">
        <f>IF(IFERROR($B142,"E")="E","",IF(LEFT($B142,1)=I$3,MAX(I$3:I141)+1,""))</f>
        <v/>
      </c>
      <c r="J142" s="18" t="str">
        <f>IF(IFERROR($B142,"E")="E","",IF(LEFT($B142,2)=J$3,MAX(J$3:J141)+1,IF(LEFT($B142,2)=LEFT(J$3,1)&amp;"S",MAX(J$3:J141)+1,"")))</f>
        <v/>
      </c>
      <c r="K142" s="18" t="str">
        <f>IF(IFERROR($B142,"E")="E","",IF(LEFT($B142,3)=K$3,MAX(K$3:K141)+1,""))</f>
        <v/>
      </c>
      <c r="L142" s="18">
        <f>IF(IFERROR($B142,"E")="E","",IF(LEFT($B142,1)=L$3,MAX(L$3:L141)+1,""))</f>
        <v>28</v>
      </c>
      <c r="M142" s="18">
        <f>IF(IFERROR($B142,"E")="E","",IF(LEFT($B142,2)=M$3,MAX(M$3:M141)+1,IF(LEFT($B142,2)=LEFT(M$3,1)&amp;"S",MAX(M$3:M141)+1,"")))</f>
        <v>9</v>
      </c>
      <c r="N142" s="18">
        <f>IF(IFERROR($B142,"E")="E","",IF(LEFT($B142,3)=N$3,MAX(N$3:N141)+1,""))</f>
        <v>3</v>
      </c>
      <c r="O142" s="18" t="str">
        <f>IF(IFERROR(FIND("U",$B142,1),0)=0,"",MAX(O$3:O141)+1)</f>
        <v/>
      </c>
      <c r="P142" s="18" t="str">
        <f>IF(IFERROR(FIND("F",$B142,1),0)=0,"",MAX(P$3:P141)+1)</f>
        <v/>
      </c>
      <c r="Q142" s="18" t="str">
        <f>IF(IFERROR(FIND("M,J",$B142,1),0)=0,"",MAX(Q$3:Q141)+1)</f>
        <v/>
      </c>
      <c r="R142" s="18" t="str">
        <f>IF(IFERROR(FIND("W,J",$B142,1),0)=0,"",MAX(R$3:R141)+1)</f>
        <v/>
      </c>
      <c r="S142" s="18" t="str">
        <f>IF(IFERROR(FIND("X,J",$B142,1),0)=0,"",MAX(S$3:S141)+1)</f>
        <v/>
      </c>
      <c r="T142" s="18" t="str">
        <f>IF(IFERROR(FIND("J",$B142,1),0)=0,"",MAX(T$3:T141)+1)</f>
        <v/>
      </c>
      <c r="U142" s="18" t="str">
        <f>IF(IFERROR(FIND("N",$B142,1),0)=0,"",MAX(U$3:U141)+1)</f>
        <v/>
      </c>
      <c r="V142" s="21">
        <f t="shared" si="2"/>
        <v>3</v>
      </c>
      <c r="W142" s="21"/>
      <c r="X142" s="21" t="str">
        <f>VLOOKUP($A142,Reformat!$A:$K,11,FALSE)</f>
        <v>David Dolly, Diane Dolly</v>
      </c>
    </row>
    <row r="143" spans="1:24" x14ac:dyDescent="0.25">
      <c r="A143" s="18">
        <v>15</v>
      </c>
      <c r="B143" s="21" t="str">
        <f>VLOOKUP(A143,Reformat!A:K,3,FALSE)</f>
        <v>X,F</v>
      </c>
      <c r="C143" s="29" t="s">
        <v>160</v>
      </c>
      <c r="D143" s="26">
        <v>0</v>
      </c>
      <c r="E143" s="18">
        <f>IF(IFERROR($B143,"E")="E","",MAX(E$3:E142)+1)</f>
        <v>55</v>
      </c>
      <c r="F143" s="18" t="str">
        <f>IF(IFERROR($B143,"E")="E","",IF(LEFT($B143,1)=F$3,MAX(F$3:F142)+1,""))</f>
        <v/>
      </c>
      <c r="G143" s="18" t="str">
        <f>IF(IFERROR($B143,"E")="E","",IF(LEFT($B143,2)=G$3,MAX(G$3:G142)+1,IF(LEFT($B143,2)=LEFT(G$3,1)&amp;"S",MAX(G$3:G142)+1,"")))</f>
        <v/>
      </c>
      <c r="H143" s="18" t="str">
        <f>IF(IFERROR($B143,"E")="E","",IF(LEFT($B143,3)=H$3,MAX(H$3:H142)+1,""))</f>
        <v/>
      </c>
      <c r="I143" s="18" t="str">
        <f>IF(IFERROR($B143,"E")="E","",IF(LEFT($B143,1)=I$3,MAX(I$3:I142)+1,""))</f>
        <v/>
      </c>
      <c r="J143" s="18" t="str">
        <f>IF(IFERROR($B143,"E")="E","",IF(LEFT($B143,2)=J$3,MAX(J$3:J142)+1,IF(LEFT($B143,2)=LEFT(J$3,1)&amp;"S",MAX(J$3:J142)+1,"")))</f>
        <v/>
      </c>
      <c r="K143" s="18" t="str">
        <f>IF(IFERROR($B143,"E")="E","",IF(LEFT($B143,3)=K$3,MAX(K$3:K142)+1,""))</f>
        <v/>
      </c>
      <c r="L143" s="18">
        <f>IF(IFERROR($B143,"E")="E","",IF(LEFT($B143,1)=L$3,MAX(L$3:L142)+1,""))</f>
        <v>29</v>
      </c>
      <c r="M143" s="18" t="str">
        <f>IF(IFERROR($B143,"E")="E","",IF(LEFT($B143,2)=M$3,MAX(M$3:M142)+1,IF(LEFT($B143,2)=LEFT(M$3,1)&amp;"S",MAX(M$3:M142)+1,"")))</f>
        <v/>
      </c>
      <c r="N143" s="18" t="str">
        <f>IF(IFERROR($B143,"E")="E","",IF(LEFT($B143,3)=N$3,MAX(N$3:N142)+1,""))</f>
        <v/>
      </c>
      <c r="O143" s="18" t="str">
        <f>IF(IFERROR(FIND("U",$B143,1),0)=0,"",MAX(O$3:O142)+1)</f>
        <v/>
      </c>
      <c r="P143" s="18">
        <f>IF(IFERROR(FIND("F",$B143,1),0)=0,"",MAX(P$3:P142)+1)</f>
        <v>10</v>
      </c>
      <c r="Q143" s="18" t="str">
        <f>IF(IFERROR(FIND("M,J",$B143,1),0)=0,"",MAX(Q$3:Q142)+1)</f>
        <v/>
      </c>
      <c r="R143" s="18" t="str">
        <f>IF(IFERROR(FIND("W,J",$B143,1),0)=0,"",MAX(R$3:R142)+1)</f>
        <v/>
      </c>
      <c r="S143" s="18" t="str">
        <f>IF(IFERROR(FIND("X,J",$B143,1),0)=0,"",MAX(S$3:S142)+1)</f>
        <v/>
      </c>
      <c r="T143" s="18" t="str">
        <f>IF(IFERROR(FIND("J",$B143,1),0)=0,"",MAX(T$3:T142)+1)</f>
        <v/>
      </c>
      <c r="U143" s="18" t="str">
        <f>IF(IFERROR(FIND("N",$B143,1),0)=0,"",MAX(U$3:U142)+1)</f>
        <v/>
      </c>
      <c r="V143" s="21">
        <f t="shared" si="2"/>
        <v>10</v>
      </c>
      <c r="W143" s="21"/>
      <c r="X143" s="21" t="str">
        <f>VLOOKUP($A143,Reformat!$A:$K,11,FALSE)</f>
        <v>Katelin Dolly, Alise Dolly, Alex De Fazio</v>
      </c>
    </row>
    <row r="144" spans="1:24" x14ac:dyDescent="0.25">
      <c r="A144" s="18">
        <v>16</v>
      </c>
      <c r="B144" s="21" t="str">
        <f>VLOOKUP(A144,Reformat!A:K,3,FALSE)</f>
        <v>X,F,N</v>
      </c>
      <c r="C144" s="29" t="s">
        <v>160</v>
      </c>
      <c r="D144" s="26">
        <v>0</v>
      </c>
      <c r="E144" s="18">
        <f>IF(IFERROR($B144,"E")="E","",MAX(E$3:E143)+1)</f>
        <v>56</v>
      </c>
      <c r="F144" s="18" t="str">
        <f>IF(IFERROR($B144,"E")="E","",IF(LEFT($B144,1)=F$3,MAX(F$3:F143)+1,""))</f>
        <v/>
      </c>
      <c r="G144" s="18" t="str">
        <f>IF(IFERROR($B144,"E")="E","",IF(LEFT($B144,2)=G$3,MAX(G$3:G143)+1,IF(LEFT($B144,2)=LEFT(G$3,1)&amp;"S",MAX(G$3:G143)+1,"")))</f>
        <v/>
      </c>
      <c r="H144" s="18" t="str">
        <f>IF(IFERROR($B144,"E")="E","",IF(LEFT($B144,3)=H$3,MAX(H$3:H143)+1,""))</f>
        <v/>
      </c>
      <c r="I144" s="18" t="str">
        <f>IF(IFERROR($B144,"E")="E","",IF(LEFT($B144,1)=I$3,MAX(I$3:I143)+1,""))</f>
        <v/>
      </c>
      <c r="J144" s="18" t="str">
        <f>IF(IFERROR($B144,"E")="E","",IF(LEFT($B144,2)=J$3,MAX(J$3:J143)+1,IF(LEFT($B144,2)=LEFT(J$3,1)&amp;"S",MAX(J$3:J143)+1,"")))</f>
        <v/>
      </c>
      <c r="K144" s="18" t="str">
        <f>IF(IFERROR($B144,"E")="E","",IF(LEFT($B144,3)=K$3,MAX(K$3:K143)+1,""))</f>
        <v/>
      </c>
      <c r="L144" s="18">
        <f>IF(IFERROR($B144,"E")="E","",IF(LEFT($B144,1)=L$3,MAX(L$3:L143)+1,""))</f>
        <v>30</v>
      </c>
      <c r="M144" s="18" t="str">
        <f>IF(IFERROR($B144,"E")="E","",IF(LEFT($B144,2)=M$3,MAX(M$3:M143)+1,IF(LEFT($B144,2)=LEFT(M$3,1)&amp;"S",MAX(M$3:M143)+1,"")))</f>
        <v/>
      </c>
      <c r="N144" s="18" t="str">
        <f>IF(IFERROR($B144,"E")="E","",IF(LEFT($B144,3)=N$3,MAX(N$3:N143)+1,""))</f>
        <v/>
      </c>
      <c r="O144" s="18" t="str">
        <f>IF(IFERROR(FIND("U",$B144,1),0)=0,"",MAX(O$3:O143)+1)</f>
        <v/>
      </c>
      <c r="P144" s="18">
        <f>IF(IFERROR(FIND("F",$B144,1),0)=0,"",MAX(P$3:P143)+1)</f>
        <v>11</v>
      </c>
      <c r="Q144" s="18" t="str">
        <f>IF(IFERROR(FIND("M,J",$B144,1),0)=0,"",MAX(Q$3:Q143)+1)</f>
        <v/>
      </c>
      <c r="R144" s="18" t="str">
        <f>IF(IFERROR(FIND("W,J",$B144,1),0)=0,"",MAX(R$3:R143)+1)</f>
        <v/>
      </c>
      <c r="S144" s="18" t="str">
        <f>IF(IFERROR(FIND("X,J",$B144,1),0)=0,"",MAX(S$3:S143)+1)</f>
        <v/>
      </c>
      <c r="T144" s="18" t="str">
        <f>IF(IFERROR(FIND("J",$B144,1),0)=0,"",MAX(T$3:T143)+1)</f>
        <v/>
      </c>
      <c r="U144" s="18">
        <f>IF(IFERROR(FIND("N",$B144,1),0)=0,"",MAX(U$3:U143)+1)</f>
        <v>11</v>
      </c>
      <c r="V144" s="21">
        <f t="shared" si="2"/>
        <v>11</v>
      </c>
      <c r="W144" s="21"/>
      <c r="X144" s="21" t="str">
        <f>VLOOKUP($A144,Reformat!$A:$K,11,FALSE)</f>
        <v>Andrea Arenas, Michael Wearne, Edward Wearne, Henry Wearne</v>
      </c>
    </row>
    <row r="145" spans="1:24" x14ac:dyDescent="0.25">
      <c r="A145" s="18">
        <v>21</v>
      </c>
      <c r="B145" s="21" t="str">
        <f>VLOOKUP(A145,Reformat!A:K,3,FALSE)</f>
        <v>XSV,U</v>
      </c>
      <c r="C145" s="29" t="s">
        <v>160</v>
      </c>
      <c r="D145" s="26">
        <v>0</v>
      </c>
      <c r="E145" s="18">
        <f>IF(IFERROR($B145,"E")="E","",MAX(E$3:E144)+1)</f>
        <v>57</v>
      </c>
      <c r="F145" s="18" t="str">
        <f>IF(IFERROR($B145,"E")="E","",IF(LEFT($B145,1)=F$3,MAX(F$3:F144)+1,""))</f>
        <v/>
      </c>
      <c r="G145" s="18" t="str">
        <f>IF(IFERROR($B145,"E")="E","",IF(LEFT($B145,2)=G$3,MAX(G$3:G144)+1,IF(LEFT($B145,2)=LEFT(G$3,1)&amp;"S",MAX(G$3:G144)+1,"")))</f>
        <v/>
      </c>
      <c r="H145" s="18" t="str">
        <f>IF(IFERROR($B145,"E")="E","",IF(LEFT($B145,3)=H$3,MAX(H$3:H144)+1,""))</f>
        <v/>
      </c>
      <c r="I145" s="18" t="str">
        <f>IF(IFERROR($B145,"E")="E","",IF(LEFT($B145,1)=I$3,MAX(I$3:I144)+1,""))</f>
        <v/>
      </c>
      <c r="J145" s="18" t="str">
        <f>IF(IFERROR($B145,"E")="E","",IF(LEFT($B145,2)=J$3,MAX(J$3:J144)+1,IF(LEFT($B145,2)=LEFT(J$3,1)&amp;"S",MAX(J$3:J144)+1,"")))</f>
        <v/>
      </c>
      <c r="K145" s="18" t="str">
        <f>IF(IFERROR($B145,"E")="E","",IF(LEFT($B145,3)=K$3,MAX(K$3:K144)+1,""))</f>
        <v/>
      </c>
      <c r="L145" s="18">
        <f>IF(IFERROR($B145,"E")="E","",IF(LEFT($B145,1)=L$3,MAX(L$3:L144)+1,""))</f>
        <v>31</v>
      </c>
      <c r="M145" s="18">
        <f>IF(IFERROR($B145,"E")="E","",IF(LEFT($B145,2)=M$3,MAX(M$3:M144)+1,IF(LEFT($B145,2)=LEFT(M$3,1)&amp;"S",MAX(M$3:M144)+1,"")))</f>
        <v>10</v>
      </c>
      <c r="N145" s="18">
        <f>IF(IFERROR($B145,"E")="E","",IF(LEFT($B145,3)=N$3,MAX(N$3:N144)+1,""))</f>
        <v>4</v>
      </c>
      <c r="O145" s="18">
        <f>IF(IFERROR(FIND("U",$B145,1),0)=0,"",MAX(O$3:O144)+1)</f>
        <v>2</v>
      </c>
      <c r="P145" s="18" t="str">
        <f>IF(IFERROR(FIND("F",$B145,1),0)=0,"",MAX(P$3:P144)+1)</f>
        <v/>
      </c>
      <c r="Q145" s="18" t="str">
        <f>IF(IFERROR(FIND("M,J",$B145,1),0)=0,"",MAX(Q$3:Q144)+1)</f>
        <v/>
      </c>
      <c r="R145" s="18" t="str">
        <f>IF(IFERROR(FIND("W,J",$B145,1),0)=0,"",MAX(R$3:R144)+1)</f>
        <v/>
      </c>
      <c r="S145" s="18" t="str">
        <f>IF(IFERROR(FIND("X,J",$B145,1),0)=0,"",MAX(S$3:S144)+1)</f>
        <v/>
      </c>
      <c r="T145" s="18" t="str">
        <f>IF(IFERROR(FIND("J",$B145,1),0)=0,"",MAX(T$3:T144)+1)</f>
        <v/>
      </c>
      <c r="U145" s="18" t="str">
        <f>IF(IFERROR(FIND("N",$B145,1),0)=0,"",MAX(U$3:U144)+1)</f>
        <v/>
      </c>
      <c r="V145" s="21">
        <f t="shared" si="2"/>
        <v>2</v>
      </c>
      <c r="W145" s="21"/>
      <c r="X145" s="21" t="str">
        <f>VLOOKUP($A145,Reformat!$A:$K,11,FALSE)</f>
        <v>Paula Horton, Stephen Horton</v>
      </c>
    </row>
    <row r="146" spans="1:24" x14ac:dyDescent="0.25">
      <c r="A146" s="18">
        <v>30</v>
      </c>
      <c r="B146" s="21" t="str">
        <f>VLOOKUP(A146,Reformat!A:K,3,FALSE)</f>
        <v>XSV,U</v>
      </c>
      <c r="C146" s="29" t="s">
        <v>160</v>
      </c>
      <c r="D146" s="26">
        <v>0</v>
      </c>
      <c r="E146" s="18">
        <f>IF(IFERROR($B146,"E")="E","",MAX(E$3:E145)+1)</f>
        <v>58</v>
      </c>
      <c r="F146" s="18" t="str">
        <f>IF(IFERROR($B146,"E")="E","",IF(LEFT($B146,1)=F$3,MAX(F$3:F145)+1,""))</f>
        <v/>
      </c>
      <c r="G146" s="18" t="str">
        <f>IF(IFERROR($B146,"E")="E","",IF(LEFT($B146,2)=G$3,MAX(G$3:G145)+1,IF(LEFT($B146,2)=LEFT(G$3,1)&amp;"S",MAX(G$3:G145)+1,"")))</f>
        <v/>
      </c>
      <c r="H146" s="18" t="str">
        <f>IF(IFERROR($B146,"E")="E","",IF(LEFT($B146,3)=H$3,MAX(H$3:H145)+1,""))</f>
        <v/>
      </c>
      <c r="I146" s="18" t="str">
        <f>IF(IFERROR($B146,"E")="E","",IF(LEFT($B146,1)=I$3,MAX(I$3:I145)+1,""))</f>
        <v/>
      </c>
      <c r="J146" s="18" t="str">
        <f>IF(IFERROR($B146,"E")="E","",IF(LEFT($B146,2)=J$3,MAX(J$3:J145)+1,IF(LEFT($B146,2)=LEFT(J$3,1)&amp;"S",MAX(J$3:J145)+1,"")))</f>
        <v/>
      </c>
      <c r="K146" s="18" t="str">
        <f>IF(IFERROR($B146,"E")="E","",IF(LEFT($B146,3)=K$3,MAX(K$3:K145)+1,""))</f>
        <v/>
      </c>
      <c r="L146" s="18">
        <f>IF(IFERROR($B146,"E")="E","",IF(LEFT($B146,1)=L$3,MAX(L$3:L145)+1,""))</f>
        <v>32</v>
      </c>
      <c r="M146" s="18">
        <f>IF(IFERROR($B146,"E")="E","",IF(LEFT($B146,2)=M$3,MAX(M$3:M145)+1,IF(LEFT($B146,2)=LEFT(M$3,1)&amp;"S",MAX(M$3:M145)+1,"")))</f>
        <v>11</v>
      </c>
      <c r="N146" s="18">
        <f>IF(IFERROR($B146,"E")="E","",IF(LEFT($B146,3)=N$3,MAX(N$3:N145)+1,""))</f>
        <v>5</v>
      </c>
      <c r="O146" s="18">
        <f>IF(IFERROR(FIND("U",$B146,1),0)=0,"",MAX(O$3:O145)+1)</f>
        <v>3</v>
      </c>
      <c r="P146" s="18" t="str">
        <f>IF(IFERROR(FIND("F",$B146,1),0)=0,"",MAX(P$3:P145)+1)</f>
        <v/>
      </c>
      <c r="Q146" s="18" t="str">
        <f>IF(IFERROR(FIND("M,J",$B146,1),0)=0,"",MAX(Q$3:Q145)+1)</f>
        <v/>
      </c>
      <c r="R146" s="18" t="str">
        <f>IF(IFERROR(FIND("W,J",$B146,1),0)=0,"",MAX(R$3:R145)+1)</f>
        <v/>
      </c>
      <c r="S146" s="18" t="str">
        <f>IF(IFERROR(FIND("X,J",$B146,1),0)=0,"",MAX(S$3:S145)+1)</f>
        <v/>
      </c>
      <c r="T146" s="18" t="str">
        <f>IF(IFERROR(FIND("J",$B146,1),0)=0,"",MAX(T$3:T145)+1)</f>
        <v/>
      </c>
      <c r="U146" s="18" t="str">
        <f>IF(IFERROR(FIND("N",$B146,1),0)=0,"",MAX(U$3:U145)+1)</f>
        <v/>
      </c>
      <c r="V146" s="21">
        <f t="shared" si="2"/>
        <v>3</v>
      </c>
      <c r="W146" s="21"/>
      <c r="X146" s="21" t="str">
        <f>VLOOKUP($A146,Reformat!$A:$K,11,FALSE)</f>
        <v>Allan Miller, Pat Miller</v>
      </c>
    </row>
    <row r="147" spans="1:24" x14ac:dyDescent="0.25">
      <c r="A147" s="18">
        <v>32</v>
      </c>
      <c r="B147" s="21" t="str">
        <f>VLOOKUP(A147,Reformat!A:K,3,FALSE)</f>
        <v>X,F</v>
      </c>
      <c r="C147" s="29" t="s">
        <v>160</v>
      </c>
      <c r="D147" s="26">
        <v>0</v>
      </c>
      <c r="E147" s="18">
        <f>IF(IFERROR($B147,"E")="E","",MAX(E$3:E146)+1)</f>
        <v>59</v>
      </c>
      <c r="F147" s="18" t="str">
        <f>IF(IFERROR($B147,"E")="E","",IF(LEFT($B147,1)=F$3,MAX(F$3:F146)+1,""))</f>
        <v/>
      </c>
      <c r="G147" s="18" t="str">
        <f>IF(IFERROR($B147,"E")="E","",IF(LEFT($B147,2)=G$3,MAX(G$3:G146)+1,IF(LEFT($B147,2)=LEFT(G$3,1)&amp;"S",MAX(G$3:G146)+1,"")))</f>
        <v/>
      </c>
      <c r="H147" s="18" t="str">
        <f>IF(IFERROR($B147,"E")="E","",IF(LEFT($B147,3)=H$3,MAX(H$3:H146)+1,""))</f>
        <v/>
      </c>
      <c r="I147" s="18" t="str">
        <f>IF(IFERROR($B147,"E")="E","",IF(LEFT($B147,1)=I$3,MAX(I$3:I146)+1,""))</f>
        <v/>
      </c>
      <c r="J147" s="18" t="str">
        <f>IF(IFERROR($B147,"E")="E","",IF(LEFT($B147,2)=J$3,MAX(J$3:J146)+1,IF(LEFT($B147,2)=LEFT(J$3,1)&amp;"S",MAX(J$3:J146)+1,"")))</f>
        <v/>
      </c>
      <c r="K147" s="18" t="str">
        <f>IF(IFERROR($B147,"E")="E","",IF(LEFT($B147,3)=K$3,MAX(K$3:K146)+1,""))</f>
        <v/>
      </c>
      <c r="L147" s="18">
        <f>IF(IFERROR($B147,"E")="E","",IF(LEFT($B147,1)=L$3,MAX(L$3:L146)+1,""))</f>
        <v>33</v>
      </c>
      <c r="M147" s="18" t="str">
        <f>IF(IFERROR($B147,"E")="E","",IF(LEFT($B147,2)=M$3,MAX(M$3:M146)+1,IF(LEFT($B147,2)=LEFT(M$3,1)&amp;"S",MAX(M$3:M146)+1,"")))</f>
        <v/>
      </c>
      <c r="N147" s="18" t="str">
        <f>IF(IFERROR($B147,"E")="E","",IF(LEFT($B147,3)=N$3,MAX(N$3:N146)+1,""))</f>
        <v/>
      </c>
      <c r="O147" s="18" t="str">
        <f>IF(IFERROR(FIND("U",$B147,1),0)=0,"",MAX(O$3:O146)+1)</f>
        <v/>
      </c>
      <c r="P147" s="18">
        <f>IF(IFERROR(FIND("F",$B147,1),0)=0,"",MAX(P$3:P146)+1)</f>
        <v>12</v>
      </c>
      <c r="Q147" s="18" t="str">
        <f>IF(IFERROR(FIND("M,J",$B147,1),0)=0,"",MAX(Q$3:Q146)+1)</f>
        <v/>
      </c>
      <c r="R147" s="18" t="str">
        <f>IF(IFERROR(FIND("W,J",$B147,1),0)=0,"",MAX(R$3:R146)+1)</f>
        <v/>
      </c>
      <c r="S147" s="18" t="str">
        <f>IF(IFERROR(FIND("X,J",$B147,1),0)=0,"",MAX(S$3:S146)+1)</f>
        <v/>
      </c>
      <c r="T147" s="18" t="str">
        <f>IF(IFERROR(FIND("J",$B147,1),0)=0,"",MAX(T$3:T146)+1)</f>
        <v/>
      </c>
      <c r="U147" s="18" t="str">
        <f>IF(IFERROR(FIND("N",$B147,1),0)=0,"",MAX(U$3:U146)+1)</f>
        <v/>
      </c>
      <c r="V147" s="21">
        <f t="shared" si="2"/>
        <v>12</v>
      </c>
      <c r="W147" s="21"/>
      <c r="X147" s="21" t="str">
        <f>VLOOKUP($A147,Reformat!$A:$K,11,FALSE)</f>
        <v>Dirk Legenhausen, Lina Legenhausen</v>
      </c>
    </row>
    <row r="148" spans="1:24" x14ac:dyDescent="0.25">
      <c r="A148" s="18">
        <v>38</v>
      </c>
      <c r="B148" s="21" t="str">
        <f>VLOOKUP(A148,Reformat!A:K,3,FALSE)</f>
        <v>X,N</v>
      </c>
      <c r="C148" s="29" t="s">
        <v>160</v>
      </c>
      <c r="D148" s="26">
        <v>0</v>
      </c>
      <c r="E148" s="18">
        <f>IF(IFERROR($B148,"E")="E","",MAX(E$3:E147)+1)</f>
        <v>60</v>
      </c>
      <c r="F148" s="18" t="str">
        <f>IF(IFERROR($B148,"E")="E","",IF(LEFT($B148,1)=F$3,MAX(F$3:F147)+1,""))</f>
        <v/>
      </c>
      <c r="G148" s="18" t="str">
        <f>IF(IFERROR($B148,"E")="E","",IF(LEFT($B148,2)=G$3,MAX(G$3:G147)+1,IF(LEFT($B148,2)=LEFT(G$3,1)&amp;"S",MAX(G$3:G147)+1,"")))</f>
        <v/>
      </c>
      <c r="H148" s="18" t="str">
        <f>IF(IFERROR($B148,"E")="E","",IF(LEFT($B148,3)=H$3,MAX(H$3:H147)+1,""))</f>
        <v/>
      </c>
      <c r="I148" s="18" t="str">
        <f>IF(IFERROR($B148,"E")="E","",IF(LEFT($B148,1)=I$3,MAX(I$3:I147)+1,""))</f>
        <v/>
      </c>
      <c r="J148" s="18" t="str">
        <f>IF(IFERROR($B148,"E")="E","",IF(LEFT($B148,2)=J$3,MAX(J$3:J147)+1,IF(LEFT($B148,2)=LEFT(J$3,1)&amp;"S",MAX(J$3:J147)+1,"")))</f>
        <v/>
      </c>
      <c r="K148" s="18" t="str">
        <f>IF(IFERROR($B148,"E")="E","",IF(LEFT($B148,3)=K$3,MAX(K$3:K147)+1,""))</f>
        <v/>
      </c>
      <c r="L148" s="18">
        <f>IF(IFERROR($B148,"E")="E","",IF(LEFT($B148,1)=L$3,MAX(L$3:L147)+1,""))</f>
        <v>34</v>
      </c>
      <c r="M148" s="18" t="str">
        <f>IF(IFERROR($B148,"E")="E","",IF(LEFT($B148,2)=M$3,MAX(M$3:M147)+1,IF(LEFT($B148,2)=LEFT(M$3,1)&amp;"S",MAX(M$3:M147)+1,"")))</f>
        <v/>
      </c>
      <c r="N148" s="18" t="str">
        <f>IF(IFERROR($B148,"E")="E","",IF(LEFT($B148,3)=N$3,MAX(N$3:N147)+1,""))</f>
        <v/>
      </c>
      <c r="O148" s="18" t="str">
        <f>IF(IFERROR(FIND("U",$B148,1),0)=0,"",MAX(O$3:O147)+1)</f>
        <v/>
      </c>
      <c r="P148" s="18" t="str">
        <f>IF(IFERROR(FIND("F",$B148,1),0)=0,"",MAX(P$3:P147)+1)</f>
        <v/>
      </c>
      <c r="Q148" s="18" t="str">
        <f>IF(IFERROR(FIND("M,J",$B148,1),0)=0,"",MAX(Q$3:Q147)+1)</f>
        <v/>
      </c>
      <c r="R148" s="18" t="str">
        <f>IF(IFERROR(FIND("W,J",$B148,1),0)=0,"",MAX(R$3:R147)+1)</f>
        <v/>
      </c>
      <c r="S148" s="18" t="str">
        <f>IF(IFERROR(FIND("X,J",$B148,1),0)=0,"",MAX(S$3:S147)+1)</f>
        <v/>
      </c>
      <c r="T148" s="18" t="str">
        <f>IF(IFERROR(FIND("J",$B148,1),0)=0,"",MAX(T$3:T147)+1)</f>
        <v/>
      </c>
      <c r="U148" s="18">
        <f>IF(IFERROR(FIND("N",$B148,1),0)=0,"",MAX(U$3:U147)+1)</f>
        <v>12</v>
      </c>
      <c r="V148" s="21">
        <f t="shared" si="2"/>
        <v>12</v>
      </c>
      <c r="W148" s="21"/>
      <c r="X148" s="21" t="str">
        <f>VLOOKUP($A148,Reformat!$A:$K,11,FALSE)</f>
        <v>William Ramirez, John Lisle, Maddy Lisle</v>
      </c>
    </row>
    <row r="149" spans="1:24" x14ac:dyDescent="0.25">
      <c r="A149" s="18">
        <v>48</v>
      </c>
      <c r="B149" s="21" t="str">
        <f>VLOOKUP(A149,Reformat!A:K,3,FALSE)</f>
        <v>M</v>
      </c>
      <c r="C149" s="29" t="s">
        <v>160</v>
      </c>
      <c r="D149" s="26">
        <v>0</v>
      </c>
      <c r="E149" s="18">
        <f>IF(IFERROR($B149,"E")="E","",MAX(E$3:E148)+1)</f>
        <v>61</v>
      </c>
      <c r="F149" s="18">
        <f>IF(IFERROR($B149,"E")="E","",IF(LEFT($B149,1)=F$3,MAX(F$3:F148)+1,""))</f>
        <v>4</v>
      </c>
      <c r="G149" s="18" t="str">
        <f>IF(IFERROR($B149,"E")="E","",IF(LEFT($B149,2)=G$3,MAX(G$3:G148)+1,IF(LEFT($B149,2)=LEFT(G$3,1)&amp;"S",MAX(G$3:G148)+1,"")))</f>
        <v/>
      </c>
      <c r="H149" s="18" t="str">
        <f>IF(IFERROR($B149,"E")="E","",IF(LEFT($B149,3)=H$3,MAX(H$3:H148)+1,""))</f>
        <v/>
      </c>
      <c r="I149" s="18" t="str">
        <f>IF(IFERROR($B149,"E")="E","",IF(LEFT($B149,1)=I$3,MAX(I$3:I148)+1,""))</f>
        <v/>
      </c>
      <c r="J149" s="18" t="str">
        <f>IF(IFERROR($B149,"E")="E","",IF(LEFT($B149,2)=J$3,MAX(J$3:J148)+1,IF(LEFT($B149,2)=LEFT(J$3,1)&amp;"S",MAX(J$3:J148)+1,"")))</f>
        <v/>
      </c>
      <c r="K149" s="18" t="str">
        <f>IF(IFERROR($B149,"E")="E","",IF(LEFT($B149,3)=K$3,MAX(K$3:K148)+1,""))</f>
        <v/>
      </c>
      <c r="L149" s="18" t="str">
        <f>IF(IFERROR($B149,"E")="E","",IF(LEFT($B149,1)=L$3,MAX(L$3:L148)+1,""))</f>
        <v/>
      </c>
      <c r="M149" s="18" t="str">
        <f>IF(IFERROR($B149,"E")="E","",IF(LEFT($B149,2)=M$3,MAX(M$3:M148)+1,IF(LEFT($B149,2)=LEFT(M$3,1)&amp;"S",MAX(M$3:M148)+1,"")))</f>
        <v/>
      </c>
      <c r="N149" s="18" t="str">
        <f>IF(IFERROR($B149,"E")="E","",IF(LEFT($B149,3)=N$3,MAX(N$3:N148)+1,""))</f>
        <v/>
      </c>
      <c r="O149" s="18" t="str">
        <f>IF(IFERROR(FIND("U",$B149,1),0)=0,"",MAX(O$3:O148)+1)</f>
        <v/>
      </c>
      <c r="P149" s="18" t="str">
        <f>IF(IFERROR(FIND("F",$B149,1),0)=0,"",MAX(P$3:P148)+1)</f>
        <v/>
      </c>
      <c r="Q149" s="18" t="str">
        <f>IF(IFERROR(FIND("M,J",$B149,1),0)=0,"",MAX(Q$3:Q148)+1)</f>
        <v/>
      </c>
      <c r="R149" s="18" t="str">
        <f>IF(IFERROR(FIND("W,J",$B149,1),0)=0,"",MAX(R$3:R148)+1)</f>
        <v/>
      </c>
      <c r="S149" s="18" t="str">
        <f>IF(IFERROR(FIND("X,J",$B149,1),0)=0,"",MAX(S$3:S148)+1)</f>
        <v/>
      </c>
      <c r="T149" s="18" t="str">
        <f>IF(IFERROR(FIND("J",$B149,1),0)=0,"",MAX(T$3:T148)+1)</f>
        <v/>
      </c>
      <c r="U149" s="18" t="str">
        <f>IF(IFERROR(FIND("N",$B149,1),0)=0,"",MAX(U$3:U148)+1)</f>
        <v/>
      </c>
      <c r="V149" s="21">
        <f t="shared" si="2"/>
        <v>4</v>
      </c>
      <c r="W149" s="21"/>
      <c r="X149" s="21" t="str">
        <f>VLOOKUP($A149,Reformat!$A:$K,11,FALSE)</f>
        <v>Geoff Heard, Joe Romo</v>
      </c>
    </row>
    <row r="150" spans="1:24" x14ac:dyDescent="0.25">
      <c r="A150" s="18">
        <v>62</v>
      </c>
      <c r="B150" s="21" t="str">
        <f>VLOOKUP(A150,Reformat!A:K,3,FALSE)</f>
        <v>XV,N</v>
      </c>
      <c r="C150" s="29" t="s">
        <v>160</v>
      </c>
      <c r="D150" s="26">
        <v>0</v>
      </c>
      <c r="E150" s="18">
        <f>IF(IFERROR($B150,"E")="E","",MAX(E$3:E149)+1)</f>
        <v>62</v>
      </c>
      <c r="F150" s="18" t="str">
        <f>IF(IFERROR($B150,"E")="E","",IF(LEFT($B150,1)=F$3,MAX(F$3:F149)+1,""))</f>
        <v/>
      </c>
      <c r="G150" s="18" t="str">
        <f>IF(IFERROR($B150,"E")="E","",IF(LEFT($B150,2)=G$3,MAX(G$3:G149)+1,IF(LEFT($B150,2)=LEFT(G$3,1)&amp;"S",MAX(G$3:G149)+1,"")))</f>
        <v/>
      </c>
      <c r="H150" s="18" t="str">
        <f>IF(IFERROR($B150,"E")="E","",IF(LEFT($B150,3)=H$3,MAX(H$3:H149)+1,""))</f>
        <v/>
      </c>
      <c r="I150" s="18" t="str">
        <f>IF(IFERROR($B150,"E")="E","",IF(LEFT($B150,1)=I$3,MAX(I$3:I149)+1,""))</f>
        <v/>
      </c>
      <c r="J150" s="18" t="str">
        <f>IF(IFERROR($B150,"E")="E","",IF(LEFT($B150,2)=J$3,MAX(J$3:J149)+1,IF(LEFT($B150,2)=LEFT(J$3,1)&amp;"S",MAX(J$3:J149)+1,"")))</f>
        <v/>
      </c>
      <c r="K150" s="18" t="str">
        <f>IF(IFERROR($B150,"E")="E","",IF(LEFT($B150,3)=K$3,MAX(K$3:K149)+1,""))</f>
        <v/>
      </c>
      <c r="L150" s="18">
        <f>IF(IFERROR($B150,"E")="E","",IF(LEFT($B150,1)=L$3,MAX(L$3:L149)+1,""))</f>
        <v>35</v>
      </c>
      <c r="M150" s="18">
        <f>IF(IFERROR($B150,"E")="E","",IF(LEFT($B150,2)=M$3,MAX(M$3:M149)+1,IF(LEFT($B150,2)=LEFT(M$3,1)&amp;"S",MAX(M$3:M149)+1,"")))</f>
        <v>12</v>
      </c>
      <c r="N150" s="18" t="str">
        <f>IF(IFERROR($B150,"E")="E","",IF(LEFT($B150,3)=N$3,MAX(N$3:N149)+1,""))</f>
        <v/>
      </c>
      <c r="O150" s="18" t="str">
        <f>IF(IFERROR(FIND("U",$B150,1),0)=0,"",MAX(O$3:O149)+1)</f>
        <v/>
      </c>
      <c r="P150" s="18" t="str">
        <f>IF(IFERROR(FIND("F",$B150,1),0)=0,"",MAX(P$3:P149)+1)</f>
        <v/>
      </c>
      <c r="Q150" s="18" t="str">
        <f>IF(IFERROR(FIND("M,J",$B150,1),0)=0,"",MAX(Q$3:Q149)+1)</f>
        <v/>
      </c>
      <c r="R150" s="18" t="str">
        <f>IF(IFERROR(FIND("W,J",$B150,1),0)=0,"",MAX(R$3:R149)+1)</f>
        <v/>
      </c>
      <c r="S150" s="18" t="str">
        <f>IF(IFERROR(FIND("X,J",$B150,1),0)=0,"",MAX(S$3:S149)+1)</f>
        <v/>
      </c>
      <c r="T150" s="18" t="str">
        <f>IF(IFERROR(FIND("J",$B150,1),0)=0,"",MAX(T$3:T149)+1)</f>
        <v/>
      </c>
      <c r="U150" s="18">
        <f>IF(IFERROR(FIND("N",$B150,1),0)=0,"",MAX(U$3:U149)+1)</f>
        <v>13</v>
      </c>
      <c r="V150" s="21">
        <f t="shared" si="2"/>
        <v>12</v>
      </c>
      <c r="W150" s="21"/>
      <c r="X150" s="21" t="str">
        <f>VLOOKUP($A150,Reformat!$A:$K,11,FALSE)</f>
        <v>Steve Trone, Ela Melnychuk</v>
      </c>
    </row>
    <row r="151" spans="1:24" x14ac:dyDescent="0.25">
      <c r="A151" s="18">
        <v>71</v>
      </c>
      <c r="B151" s="21" t="e">
        <f>VLOOKUP(A151,Reformat!A:K,3,FALSE)</f>
        <v>#N/A</v>
      </c>
      <c r="C151" s="29" t="s">
        <v>160</v>
      </c>
      <c r="D151" s="26">
        <v>0</v>
      </c>
      <c r="E151" s="18" t="str">
        <f>IF(IFERROR($B151,"E")="E","",MAX(E$3:E150)+1)</f>
        <v/>
      </c>
      <c r="F151" s="18" t="str">
        <f>IF(IFERROR($B151,"E")="E","",IF(LEFT($B151,1)=F$3,MAX(F$3:F150)+1,""))</f>
        <v/>
      </c>
      <c r="G151" s="18" t="str">
        <f>IF(IFERROR($B151,"E")="E","",IF(LEFT($B151,2)=G$3,MAX(G$3:G150)+1,IF(LEFT($B151,2)=LEFT(G$3,1)&amp;"S",MAX(G$3:G150)+1,"")))</f>
        <v/>
      </c>
      <c r="H151" s="18" t="str">
        <f>IF(IFERROR($B151,"E")="E","",IF(LEFT($B151,3)=H$3,MAX(H$3:H150)+1,""))</f>
        <v/>
      </c>
      <c r="I151" s="18" t="str">
        <f>IF(IFERROR($B151,"E")="E","",IF(LEFT($B151,1)=I$3,MAX(I$3:I150)+1,""))</f>
        <v/>
      </c>
      <c r="J151" s="18" t="str">
        <f>IF(IFERROR($B151,"E")="E","",IF(LEFT($B151,2)=J$3,MAX(J$3:J150)+1,IF(LEFT($B151,2)=LEFT(J$3,1)&amp;"S",MAX(J$3:J150)+1,"")))</f>
        <v/>
      </c>
      <c r="K151" s="18" t="str">
        <f>IF(IFERROR($B151,"E")="E","",IF(LEFT($B151,3)=K$3,MAX(K$3:K150)+1,""))</f>
        <v/>
      </c>
      <c r="L151" s="18" t="str">
        <f>IF(IFERROR($B151,"E")="E","",IF(LEFT($B151,1)=L$3,MAX(L$3:L150)+1,""))</f>
        <v/>
      </c>
      <c r="M151" s="18" t="str">
        <f>IF(IFERROR($B151,"E")="E","",IF(LEFT($B151,2)=M$3,MAX(M$3:M150)+1,IF(LEFT($B151,2)=LEFT(M$3,1)&amp;"S",MAX(M$3:M150)+1,"")))</f>
        <v/>
      </c>
      <c r="N151" s="18" t="str">
        <f>IF(IFERROR($B151,"E")="E","",IF(LEFT($B151,3)=N$3,MAX(N$3:N150)+1,""))</f>
        <v/>
      </c>
      <c r="O151" s="18" t="str">
        <f>IF(IFERROR(FIND("U",$B151,1),0)=0,"",MAX(O$3:O150)+1)</f>
        <v/>
      </c>
      <c r="P151" s="18" t="str">
        <f>IF(IFERROR(FIND("F",$B151,1),0)=0,"",MAX(P$3:P150)+1)</f>
        <v/>
      </c>
      <c r="Q151" s="18" t="str">
        <f>IF(IFERROR(FIND("M,J",$B151,1),0)=0,"",MAX(Q$3:Q150)+1)</f>
        <v/>
      </c>
      <c r="R151" s="18" t="str">
        <f>IF(IFERROR(FIND("W,J",$B151,1),0)=0,"",MAX(R$3:R150)+1)</f>
        <v/>
      </c>
      <c r="S151" s="18" t="str">
        <f>IF(IFERROR(FIND("X,J",$B151,1),0)=0,"",MAX(S$3:S150)+1)</f>
        <v/>
      </c>
      <c r="T151" s="18" t="str">
        <f>IF(IFERROR(FIND("J",$B151,1),0)=0,"",MAX(T$3:T150)+1)</f>
        <v/>
      </c>
      <c r="U151" s="18" t="str">
        <f>IF(IFERROR(FIND("N",$B151,1),0)=0,"",MAX(U$3:U150)+1)</f>
        <v/>
      </c>
      <c r="V151" s="21">
        <f t="shared" si="2"/>
        <v>0</v>
      </c>
      <c r="W151" s="21"/>
      <c r="X151" s="21" t="e">
        <f>VLOOKUP($A151,Reformat!$A:$K,11,FALSE)</f>
        <v>#N/A</v>
      </c>
    </row>
    <row r="152" spans="1:24" x14ac:dyDescent="0.25">
      <c r="A152" s="18">
        <v>87</v>
      </c>
      <c r="B152" s="21" t="e">
        <f>VLOOKUP(A152,Reformat!A:K,3,FALSE)</f>
        <v>#N/A</v>
      </c>
      <c r="C152" s="29" t="s">
        <v>160</v>
      </c>
      <c r="D152" s="26">
        <v>0</v>
      </c>
      <c r="E152" s="18" t="str">
        <f>IF(IFERROR($B152,"E")="E","",MAX(E$3:E151)+1)</f>
        <v/>
      </c>
      <c r="F152" s="18" t="str">
        <f>IF(IFERROR($B152,"E")="E","",IF(LEFT($B152,1)=F$3,MAX(F$3:F151)+1,""))</f>
        <v/>
      </c>
      <c r="G152" s="18" t="str">
        <f>IF(IFERROR($B152,"E")="E","",IF(LEFT($B152,2)=G$3,MAX(G$3:G151)+1,IF(LEFT($B152,2)=LEFT(G$3,1)&amp;"S",MAX(G$3:G151)+1,"")))</f>
        <v/>
      </c>
      <c r="H152" s="18" t="str">
        <f>IF(IFERROR($B152,"E")="E","",IF(LEFT($B152,3)=H$3,MAX(H$3:H151)+1,""))</f>
        <v/>
      </c>
      <c r="I152" s="18" t="str">
        <f>IF(IFERROR($B152,"E")="E","",IF(LEFT($B152,1)=I$3,MAX(I$3:I151)+1,""))</f>
        <v/>
      </c>
      <c r="J152" s="18" t="str">
        <f>IF(IFERROR($B152,"E")="E","",IF(LEFT($B152,2)=J$3,MAX(J$3:J151)+1,IF(LEFT($B152,2)=LEFT(J$3,1)&amp;"S",MAX(J$3:J151)+1,"")))</f>
        <v/>
      </c>
      <c r="K152" s="18" t="str">
        <f>IF(IFERROR($B152,"E")="E","",IF(LEFT($B152,3)=K$3,MAX(K$3:K151)+1,""))</f>
        <v/>
      </c>
      <c r="L152" s="18" t="str">
        <f>IF(IFERROR($B152,"E")="E","",IF(LEFT($B152,1)=L$3,MAX(L$3:L151)+1,""))</f>
        <v/>
      </c>
      <c r="M152" s="18" t="str">
        <f>IF(IFERROR($B152,"E")="E","",IF(LEFT($B152,2)=M$3,MAX(M$3:M151)+1,IF(LEFT($B152,2)=LEFT(M$3,1)&amp;"S",MAX(M$3:M151)+1,"")))</f>
        <v/>
      </c>
      <c r="N152" s="18" t="str">
        <f>IF(IFERROR($B152,"E")="E","",IF(LEFT($B152,3)=N$3,MAX(N$3:N151)+1,""))</f>
        <v/>
      </c>
      <c r="O152" s="18" t="str">
        <f>IF(IFERROR(FIND("U",$B152,1),0)=0,"",MAX(O$3:O151)+1)</f>
        <v/>
      </c>
      <c r="P152" s="18" t="str">
        <f>IF(IFERROR(FIND("F",$B152,1),0)=0,"",MAX(P$3:P151)+1)</f>
        <v/>
      </c>
      <c r="Q152" s="18" t="str">
        <f>IF(IFERROR(FIND("M,J",$B152,1),0)=0,"",MAX(Q$3:Q151)+1)</f>
        <v/>
      </c>
      <c r="R152" s="18" t="str">
        <f>IF(IFERROR(FIND("W,J",$B152,1),0)=0,"",MAX(R$3:R151)+1)</f>
        <v/>
      </c>
      <c r="S152" s="18" t="str">
        <f>IF(IFERROR(FIND("X,J",$B152,1),0)=0,"",MAX(S$3:S151)+1)</f>
        <v/>
      </c>
      <c r="T152" s="18" t="str">
        <f>IF(IFERROR(FIND("J",$B152,1),0)=0,"",MAX(T$3:T151)+1)</f>
        <v/>
      </c>
      <c r="U152" s="18" t="str">
        <f>IF(IFERROR(FIND("N",$B152,1),0)=0,"",MAX(U$3:U151)+1)</f>
        <v/>
      </c>
      <c r="V152" s="21">
        <f t="shared" si="2"/>
        <v>0</v>
      </c>
      <c r="W152" s="21"/>
      <c r="X152" s="21" t="e">
        <f>VLOOKUP($A152,Reformat!$A:$K,11,FALSE)</f>
        <v>#N/A</v>
      </c>
    </row>
    <row r="153" spans="1:24" x14ac:dyDescent="0.25">
      <c r="A153" s="18">
        <v>91</v>
      </c>
      <c r="B153" s="21" t="e">
        <f>VLOOKUP(A153,Reformat!A:K,3,FALSE)</f>
        <v>#N/A</v>
      </c>
      <c r="C153" s="29" t="s">
        <v>160</v>
      </c>
      <c r="D153" s="26">
        <v>0</v>
      </c>
      <c r="E153" s="18" t="str">
        <f>IF(IFERROR($B153,"E")="E","",MAX(E$3:E152)+1)</f>
        <v/>
      </c>
      <c r="F153" s="18" t="str">
        <f>IF(IFERROR($B153,"E")="E","",IF(LEFT($B153,1)=F$3,MAX(F$3:F152)+1,""))</f>
        <v/>
      </c>
      <c r="G153" s="18" t="str">
        <f>IF(IFERROR($B153,"E")="E","",IF(LEFT($B153,2)=G$3,MAX(G$3:G152)+1,IF(LEFT($B153,2)=LEFT(G$3,1)&amp;"S",MAX(G$3:G152)+1,"")))</f>
        <v/>
      </c>
      <c r="H153" s="18" t="str">
        <f>IF(IFERROR($B153,"E")="E","",IF(LEFT($B153,3)=H$3,MAX(H$3:H152)+1,""))</f>
        <v/>
      </c>
      <c r="I153" s="18" t="str">
        <f>IF(IFERROR($B153,"E")="E","",IF(LEFT($B153,1)=I$3,MAX(I$3:I152)+1,""))</f>
        <v/>
      </c>
      <c r="J153" s="18" t="str">
        <f>IF(IFERROR($B153,"E")="E","",IF(LEFT($B153,2)=J$3,MAX(J$3:J152)+1,IF(LEFT($B153,2)=LEFT(J$3,1)&amp;"S",MAX(J$3:J152)+1,"")))</f>
        <v/>
      </c>
      <c r="K153" s="18" t="str">
        <f>IF(IFERROR($B153,"E")="E","",IF(LEFT($B153,3)=K$3,MAX(K$3:K152)+1,""))</f>
        <v/>
      </c>
      <c r="L153" s="18" t="str">
        <f>IF(IFERROR($B153,"E")="E","",IF(LEFT($B153,1)=L$3,MAX(L$3:L152)+1,""))</f>
        <v/>
      </c>
      <c r="M153" s="18" t="str">
        <f>IF(IFERROR($B153,"E")="E","",IF(LEFT($B153,2)=M$3,MAX(M$3:M152)+1,IF(LEFT($B153,2)=LEFT(M$3,1)&amp;"S",MAX(M$3:M152)+1,"")))</f>
        <v/>
      </c>
      <c r="N153" s="18" t="str">
        <f>IF(IFERROR($B153,"E")="E","",IF(LEFT($B153,3)=N$3,MAX(N$3:N152)+1,""))</f>
        <v/>
      </c>
      <c r="O153" s="18" t="str">
        <f>IF(IFERROR(FIND("U",$B153,1),0)=0,"",MAX(O$3:O152)+1)</f>
        <v/>
      </c>
      <c r="P153" s="18" t="str">
        <f>IF(IFERROR(FIND("F",$B153,1),0)=0,"",MAX(P$3:P152)+1)</f>
        <v/>
      </c>
      <c r="Q153" s="18" t="str">
        <f>IF(IFERROR(FIND("M,J",$B153,1),0)=0,"",MAX(Q$3:Q152)+1)</f>
        <v/>
      </c>
      <c r="R153" s="18" t="str">
        <f>IF(IFERROR(FIND("W,J",$B153,1),0)=0,"",MAX(R$3:R152)+1)</f>
        <v/>
      </c>
      <c r="S153" s="18" t="str">
        <f>IF(IFERROR(FIND("X,J",$B153,1),0)=0,"",MAX(S$3:S152)+1)</f>
        <v/>
      </c>
      <c r="T153" s="18" t="str">
        <f>IF(IFERROR(FIND("J",$B153,1),0)=0,"",MAX(T$3:T152)+1)</f>
        <v/>
      </c>
      <c r="U153" s="18" t="str">
        <f>IF(IFERROR(FIND("N",$B153,1),0)=0,"",MAX(U$3:U152)+1)</f>
        <v/>
      </c>
      <c r="V153" s="21">
        <f t="shared" si="2"/>
        <v>0</v>
      </c>
      <c r="W153" s="21"/>
      <c r="X153" s="21" t="e">
        <f>VLOOKUP($A153,Reformat!$A:$K,11,FALSE)</f>
        <v>#N/A</v>
      </c>
    </row>
    <row r="154" spans="1:24" x14ac:dyDescent="0.25">
      <c r="A154" s="18">
        <v>97</v>
      </c>
      <c r="B154" s="21" t="e">
        <f>VLOOKUP(A154,Reformat!A:K,3,FALSE)</f>
        <v>#N/A</v>
      </c>
      <c r="C154" s="29" t="s">
        <v>160</v>
      </c>
      <c r="D154" s="26">
        <v>0</v>
      </c>
      <c r="E154" s="18" t="str">
        <f>IF(IFERROR($B154,"E")="E","",MAX(E$3:E153)+1)</f>
        <v/>
      </c>
      <c r="F154" s="18" t="str">
        <f>IF(IFERROR($B154,"E")="E","",IF(LEFT($B154,1)=F$3,MAX(F$3:F153)+1,""))</f>
        <v/>
      </c>
      <c r="G154" s="18" t="str">
        <f>IF(IFERROR($B154,"E")="E","",IF(LEFT($B154,2)=G$3,MAX(G$3:G153)+1,IF(LEFT($B154,2)=LEFT(G$3,1)&amp;"S",MAX(G$3:G153)+1,"")))</f>
        <v/>
      </c>
      <c r="H154" s="18" t="str">
        <f>IF(IFERROR($B154,"E")="E","",IF(LEFT($B154,3)=H$3,MAX(H$3:H153)+1,""))</f>
        <v/>
      </c>
      <c r="I154" s="18" t="str">
        <f>IF(IFERROR($B154,"E")="E","",IF(LEFT($B154,1)=I$3,MAX(I$3:I153)+1,""))</f>
        <v/>
      </c>
      <c r="J154" s="18" t="str">
        <f>IF(IFERROR($B154,"E")="E","",IF(LEFT($B154,2)=J$3,MAX(J$3:J153)+1,IF(LEFT($B154,2)=LEFT(J$3,1)&amp;"S",MAX(J$3:J153)+1,"")))</f>
        <v/>
      </c>
      <c r="K154" s="18" t="str">
        <f>IF(IFERROR($B154,"E")="E","",IF(LEFT($B154,3)=K$3,MAX(K$3:K153)+1,""))</f>
        <v/>
      </c>
      <c r="L154" s="18" t="str">
        <f>IF(IFERROR($B154,"E")="E","",IF(LEFT($B154,1)=L$3,MAX(L$3:L153)+1,""))</f>
        <v/>
      </c>
      <c r="M154" s="18" t="str">
        <f>IF(IFERROR($B154,"E")="E","",IF(LEFT($B154,2)=M$3,MAX(M$3:M153)+1,IF(LEFT($B154,2)=LEFT(M$3,1)&amp;"S",MAX(M$3:M153)+1,"")))</f>
        <v/>
      </c>
      <c r="N154" s="18" t="str">
        <f>IF(IFERROR($B154,"E")="E","",IF(LEFT($B154,3)=N$3,MAX(N$3:N153)+1,""))</f>
        <v/>
      </c>
      <c r="O154" s="18" t="str">
        <f>IF(IFERROR(FIND("U",$B154,1),0)=0,"",MAX(O$3:O153)+1)</f>
        <v/>
      </c>
      <c r="P154" s="18" t="str">
        <f>IF(IFERROR(FIND("F",$B154,1),0)=0,"",MAX(P$3:P153)+1)</f>
        <v/>
      </c>
      <c r="Q154" s="18" t="str">
        <f>IF(IFERROR(FIND("M,J",$B154,1),0)=0,"",MAX(Q$3:Q153)+1)</f>
        <v/>
      </c>
      <c r="R154" s="18" t="str">
        <f>IF(IFERROR(FIND("W,J",$B154,1),0)=0,"",MAX(R$3:R153)+1)</f>
        <v/>
      </c>
      <c r="S154" s="18" t="str">
        <f>IF(IFERROR(FIND("X,J",$B154,1),0)=0,"",MAX(S$3:S153)+1)</f>
        <v/>
      </c>
      <c r="T154" s="18" t="str">
        <f>IF(IFERROR(FIND("J",$B154,1),0)=0,"",MAX(T$3:T153)+1)</f>
        <v/>
      </c>
      <c r="U154" s="18" t="str">
        <f>IF(IFERROR(FIND("N",$B154,1),0)=0,"",MAX(U$3:U153)+1)</f>
        <v/>
      </c>
      <c r="V154" s="21">
        <f t="shared" si="2"/>
        <v>0</v>
      </c>
      <c r="W154" s="21"/>
      <c r="X154" s="21" t="e">
        <f>VLOOKUP($A154,Reformat!$A:$K,11,FALSE)</f>
        <v>#N/A</v>
      </c>
    </row>
    <row r="155" spans="1:24" x14ac:dyDescent="0.25">
      <c r="A155" s="18">
        <v>101</v>
      </c>
      <c r="B155" s="21" t="e">
        <f>VLOOKUP(A155,Reformat!A:K,3,FALSE)</f>
        <v>#N/A</v>
      </c>
      <c r="C155" s="29" t="s">
        <v>160</v>
      </c>
      <c r="D155" s="26">
        <v>0</v>
      </c>
      <c r="E155" s="18" t="str">
        <f>IF(IFERROR($B155,"E")="E","",MAX(E$3:E154)+1)</f>
        <v/>
      </c>
      <c r="F155" s="18" t="str">
        <f>IF(IFERROR($B155,"E")="E","",IF(LEFT($B155,1)=F$3,MAX(F$3:F154)+1,""))</f>
        <v/>
      </c>
      <c r="G155" s="18" t="str">
        <f>IF(IFERROR($B155,"E")="E","",IF(LEFT($B155,2)=G$3,MAX(G$3:G154)+1,IF(LEFT($B155,2)=LEFT(G$3,1)&amp;"S",MAX(G$3:G154)+1,"")))</f>
        <v/>
      </c>
      <c r="H155" s="18" t="str">
        <f>IF(IFERROR($B155,"E")="E","",IF(LEFT($B155,3)=H$3,MAX(H$3:H154)+1,""))</f>
        <v/>
      </c>
      <c r="I155" s="18" t="str">
        <f>IF(IFERROR($B155,"E")="E","",IF(LEFT($B155,1)=I$3,MAX(I$3:I154)+1,""))</f>
        <v/>
      </c>
      <c r="J155" s="18" t="str">
        <f>IF(IFERROR($B155,"E")="E","",IF(LEFT($B155,2)=J$3,MAX(J$3:J154)+1,IF(LEFT($B155,2)=LEFT(J$3,1)&amp;"S",MAX(J$3:J154)+1,"")))</f>
        <v/>
      </c>
      <c r="K155" s="18" t="str">
        <f>IF(IFERROR($B155,"E")="E","",IF(LEFT($B155,3)=K$3,MAX(K$3:K154)+1,""))</f>
        <v/>
      </c>
      <c r="L155" s="18" t="str">
        <f>IF(IFERROR($B155,"E")="E","",IF(LEFT($B155,1)=L$3,MAX(L$3:L154)+1,""))</f>
        <v/>
      </c>
      <c r="M155" s="18" t="str">
        <f>IF(IFERROR($B155,"E")="E","",IF(LEFT($B155,2)=M$3,MAX(M$3:M154)+1,IF(LEFT($B155,2)=LEFT(M$3,1)&amp;"S",MAX(M$3:M154)+1,"")))</f>
        <v/>
      </c>
      <c r="N155" s="18" t="str">
        <f>IF(IFERROR($B155,"E")="E","",IF(LEFT($B155,3)=N$3,MAX(N$3:N154)+1,""))</f>
        <v/>
      </c>
      <c r="O155" s="18" t="str">
        <f>IF(IFERROR(FIND("U",$B155,1),0)=0,"",MAX(O$3:O154)+1)</f>
        <v/>
      </c>
      <c r="P155" s="18" t="str">
        <f>IF(IFERROR(FIND("F",$B155,1),0)=0,"",MAX(P$3:P154)+1)</f>
        <v/>
      </c>
      <c r="Q155" s="18" t="str">
        <f>IF(IFERROR(FIND("M,J",$B155,1),0)=0,"",MAX(Q$3:Q154)+1)</f>
        <v/>
      </c>
      <c r="R155" s="18" t="str">
        <f>IF(IFERROR(FIND("W,J",$B155,1),0)=0,"",MAX(R$3:R154)+1)</f>
        <v/>
      </c>
      <c r="S155" s="18" t="str">
        <f>IF(IFERROR(FIND("X,J",$B155,1),0)=0,"",MAX(S$3:S154)+1)</f>
        <v/>
      </c>
      <c r="T155" s="18" t="str">
        <f>IF(IFERROR(FIND("J",$B155,1),0)=0,"",MAX(T$3:T154)+1)</f>
        <v/>
      </c>
      <c r="U155" s="18" t="str">
        <f>IF(IFERROR(FIND("N",$B155,1),0)=0,"",MAX(U$3:U154)+1)</f>
        <v/>
      </c>
      <c r="V155" s="21">
        <f t="shared" si="2"/>
        <v>0</v>
      </c>
      <c r="W155" s="21"/>
      <c r="X155" s="21" t="e">
        <f>VLOOKUP($A155,Reformat!$A:$K,11,FALSE)</f>
        <v>#N/A</v>
      </c>
    </row>
    <row r="156" spans="1:24" x14ac:dyDescent="0.25">
      <c r="A156" s="18">
        <v>104</v>
      </c>
      <c r="B156" s="21" t="e">
        <f>VLOOKUP(A156,Reformat!A:K,3,FALSE)</f>
        <v>#N/A</v>
      </c>
      <c r="C156" s="29" t="s">
        <v>160</v>
      </c>
      <c r="D156" s="26">
        <v>0</v>
      </c>
      <c r="E156" s="18" t="str">
        <f>IF(IFERROR($B156,"E")="E","",MAX(E$3:E155)+1)</f>
        <v/>
      </c>
      <c r="F156" s="18" t="str">
        <f>IF(IFERROR($B156,"E")="E","",IF(LEFT($B156,1)=F$3,MAX(F$3:F155)+1,""))</f>
        <v/>
      </c>
      <c r="G156" s="18" t="str">
        <f>IF(IFERROR($B156,"E")="E","",IF(LEFT($B156,2)=G$3,MAX(G$3:G155)+1,IF(LEFT($B156,2)=LEFT(G$3,1)&amp;"S",MAX(G$3:G155)+1,"")))</f>
        <v/>
      </c>
      <c r="H156" s="18" t="str">
        <f>IF(IFERROR($B156,"E")="E","",IF(LEFT($B156,3)=H$3,MAX(H$3:H155)+1,""))</f>
        <v/>
      </c>
      <c r="I156" s="18" t="str">
        <f>IF(IFERROR($B156,"E")="E","",IF(LEFT($B156,1)=I$3,MAX(I$3:I155)+1,""))</f>
        <v/>
      </c>
      <c r="J156" s="18" t="str">
        <f>IF(IFERROR($B156,"E")="E","",IF(LEFT($B156,2)=J$3,MAX(J$3:J155)+1,IF(LEFT($B156,2)=LEFT(J$3,1)&amp;"S",MAX(J$3:J155)+1,"")))</f>
        <v/>
      </c>
      <c r="K156" s="18" t="str">
        <f>IF(IFERROR($B156,"E")="E","",IF(LEFT($B156,3)=K$3,MAX(K$3:K155)+1,""))</f>
        <v/>
      </c>
      <c r="L156" s="18" t="str">
        <f>IF(IFERROR($B156,"E")="E","",IF(LEFT($B156,1)=L$3,MAX(L$3:L155)+1,""))</f>
        <v/>
      </c>
      <c r="M156" s="18" t="str">
        <f>IF(IFERROR($B156,"E")="E","",IF(LEFT($B156,2)=M$3,MAX(M$3:M155)+1,IF(LEFT($B156,2)=LEFT(M$3,1)&amp;"S",MAX(M$3:M155)+1,"")))</f>
        <v/>
      </c>
      <c r="N156" s="18" t="str">
        <f>IF(IFERROR($B156,"E")="E","",IF(LEFT($B156,3)=N$3,MAX(N$3:N155)+1,""))</f>
        <v/>
      </c>
      <c r="O156" s="18" t="str">
        <f>IF(IFERROR(FIND("U",$B156,1),0)=0,"",MAX(O$3:O155)+1)</f>
        <v/>
      </c>
      <c r="P156" s="18" t="str">
        <f>IF(IFERROR(FIND("F",$B156,1),0)=0,"",MAX(P$3:P155)+1)</f>
        <v/>
      </c>
      <c r="Q156" s="18" t="str">
        <f>IF(IFERROR(FIND("M,J",$B156,1),0)=0,"",MAX(Q$3:Q155)+1)</f>
        <v/>
      </c>
      <c r="R156" s="18" t="str">
        <f>IF(IFERROR(FIND("W,J",$B156,1),0)=0,"",MAX(R$3:R155)+1)</f>
        <v/>
      </c>
      <c r="S156" s="18" t="str">
        <f>IF(IFERROR(FIND("X,J",$B156,1),0)=0,"",MAX(S$3:S155)+1)</f>
        <v/>
      </c>
      <c r="T156" s="18" t="str">
        <f>IF(IFERROR(FIND("J",$B156,1),0)=0,"",MAX(T$3:T155)+1)</f>
        <v/>
      </c>
      <c r="U156" s="18" t="str">
        <f>IF(IFERROR(FIND("N",$B156,1),0)=0,"",MAX(U$3:U155)+1)</f>
        <v/>
      </c>
      <c r="V156" s="21">
        <f t="shared" si="2"/>
        <v>0</v>
      </c>
      <c r="W156" s="21"/>
      <c r="X156" s="21" t="e">
        <f>VLOOKUP($A156,Reformat!$A:$K,11,FALSE)</f>
        <v>#N/A</v>
      </c>
    </row>
    <row r="157" spans="1:24" x14ac:dyDescent="0.25">
      <c r="A157" s="18">
        <v>115</v>
      </c>
      <c r="B157" s="21" t="e">
        <f>VLOOKUP(A157,Reformat!A:K,3,FALSE)</f>
        <v>#N/A</v>
      </c>
      <c r="C157" s="29" t="s">
        <v>160</v>
      </c>
      <c r="D157" s="26">
        <v>0</v>
      </c>
      <c r="E157" s="18" t="str">
        <f>IF(IFERROR($B157,"E")="E","",MAX(E$3:E156)+1)</f>
        <v/>
      </c>
      <c r="F157" s="18" t="str">
        <f>IF(IFERROR($B157,"E")="E","",IF(LEFT($B157,1)=F$3,MAX(F$3:F156)+1,""))</f>
        <v/>
      </c>
      <c r="G157" s="18" t="str">
        <f>IF(IFERROR($B157,"E")="E","",IF(LEFT($B157,2)=G$3,MAX(G$3:G156)+1,IF(LEFT($B157,2)=LEFT(G$3,1)&amp;"S",MAX(G$3:G156)+1,"")))</f>
        <v/>
      </c>
      <c r="H157" s="18" t="str">
        <f>IF(IFERROR($B157,"E")="E","",IF(LEFT($B157,3)=H$3,MAX(H$3:H156)+1,""))</f>
        <v/>
      </c>
      <c r="I157" s="18" t="str">
        <f>IF(IFERROR($B157,"E")="E","",IF(LEFT($B157,1)=I$3,MAX(I$3:I156)+1,""))</f>
        <v/>
      </c>
      <c r="J157" s="18" t="str">
        <f>IF(IFERROR($B157,"E")="E","",IF(LEFT($B157,2)=J$3,MAX(J$3:J156)+1,IF(LEFT($B157,2)=LEFT(J$3,1)&amp;"S",MAX(J$3:J156)+1,"")))</f>
        <v/>
      </c>
      <c r="K157" s="18" t="str">
        <f>IF(IFERROR($B157,"E")="E","",IF(LEFT($B157,3)=K$3,MAX(K$3:K156)+1,""))</f>
        <v/>
      </c>
      <c r="L157" s="18" t="str">
        <f>IF(IFERROR($B157,"E")="E","",IF(LEFT($B157,1)=L$3,MAX(L$3:L156)+1,""))</f>
        <v/>
      </c>
      <c r="M157" s="18" t="str">
        <f>IF(IFERROR($B157,"E")="E","",IF(LEFT($B157,2)=M$3,MAX(M$3:M156)+1,IF(LEFT($B157,2)=LEFT(M$3,1)&amp;"S",MAX(M$3:M156)+1,"")))</f>
        <v/>
      </c>
      <c r="N157" s="18" t="str">
        <f>IF(IFERROR($B157,"E")="E","",IF(LEFT($B157,3)=N$3,MAX(N$3:N156)+1,""))</f>
        <v/>
      </c>
      <c r="O157" s="18" t="str">
        <f>IF(IFERROR(FIND("U",$B157,1),0)=0,"",MAX(O$3:O156)+1)</f>
        <v/>
      </c>
      <c r="P157" s="18" t="str">
        <f>IF(IFERROR(FIND("F",$B157,1),0)=0,"",MAX(P$3:P156)+1)</f>
        <v/>
      </c>
      <c r="Q157" s="18" t="str">
        <f>IF(IFERROR(FIND("M,J",$B157,1),0)=0,"",MAX(Q$3:Q156)+1)</f>
        <v/>
      </c>
      <c r="R157" s="18" t="str">
        <f>IF(IFERROR(FIND("W,J",$B157,1),0)=0,"",MAX(R$3:R156)+1)</f>
        <v/>
      </c>
      <c r="S157" s="18" t="str">
        <f>IF(IFERROR(FIND("X,J",$B157,1),0)=0,"",MAX(S$3:S156)+1)</f>
        <v/>
      </c>
      <c r="T157" s="18" t="str">
        <f>IF(IFERROR(FIND("J",$B157,1),0)=0,"",MAX(T$3:T156)+1)</f>
        <v/>
      </c>
      <c r="U157" s="18" t="str">
        <f>IF(IFERROR(FIND("N",$B157,1),0)=0,"",MAX(U$3:U156)+1)</f>
        <v/>
      </c>
      <c r="V157" s="21">
        <f t="shared" si="2"/>
        <v>0</v>
      </c>
      <c r="W157" s="21"/>
      <c r="X157" s="21" t="e">
        <f>VLOOKUP($A157,Reformat!$A:$K,11,FALSE)</f>
        <v>#N/A</v>
      </c>
    </row>
    <row r="158" spans="1:24" x14ac:dyDescent="0.25">
      <c r="A158" s="18">
        <v>146</v>
      </c>
      <c r="B158" s="21" t="e">
        <f>VLOOKUP(A158,Reformat!A:K,3,FALSE)</f>
        <v>#N/A</v>
      </c>
      <c r="C158" s="29" t="s">
        <v>160</v>
      </c>
      <c r="D158" s="26">
        <v>0</v>
      </c>
      <c r="E158" s="18" t="str">
        <f>IF(IFERROR($B158,"E")="E","",MAX(E$3:E157)+1)</f>
        <v/>
      </c>
      <c r="F158" s="18" t="str">
        <f>IF(IFERROR($B158,"E")="E","",IF(LEFT($B158,1)=F$3,MAX(F$3:F157)+1,""))</f>
        <v/>
      </c>
      <c r="G158" s="18" t="str">
        <f>IF(IFERROR($B158,"E")="E","",IF(LEFT($B158,2)=G$3,MAX(G$3:G157)+1,IF(LEFT($B158,2)=LEFT(G$3,1)&amp;"S",MAX(G$3:G157)+1,"")))</f>
        <v/>
      </c>
      <c r="H158" s="18" t="str">
        <f>IF(IFERROR($B158,"E")="E","",IF(LEFT($B158,3)=H$3,MAX(H$3:H157)+1,""))</f>
        <v/>
      </c>
      <c r="I158" s="18" t="str">
        <f>IF(IFERROR($B158,"E")="E","",IF(LEFT($B158,1)=I$3,MAX(I$3:I157)+1,""))</f>
        <v/>
      </c>
      <c r="J158" s="18" t="str">
        <f>IF(IFERROR($B158,"E")="E","",IF(LEFT($B158,2)=J$3,MAX(J$3:J157)+1,IF(LEFT($B158,2)=LEFT(J$3,1)&amp;"S",MAX(J$3:J157)+1,"")))</f>
        <v/>
      </c>
      <c r="K158" s="18" t="str">
        <f>IF(IFERROR($B158,"E")="E","",IF(LEFT($B158,3)=K$3,MAX(K$3:K157)+1,""))</f>
        <v/>
      </c>
      <c r="L158" s="18" t="str">
        <f>IF(IFERROR($B158,"E")="E","",IF(LEFT($B158,1)=L$3,MAX(L$3:L157)+1,""))</f>
        <v/>
      </c>
      <c r="M158" s="18" t="str">
        <f>IF(IFERROR($B158,"E")="E","",IF(LEFT($B158,2)=M$3,MAX(M$3:M157)+1,IF(LEFT($B158,2)=LEFT(M$3,1)&amp;"S",MAX(M$3:M157)+1,"")))</f>
        <v/>
      </c>
      <c r="N158" s="18" t="str">
        <f>IF(IFERROR($B158,"E")="E","",IF(LEFT($B158,3)=N$3,MAX(N$3:N157)+1,""))</f>
        <v/>
      </c>
      <c r="O158" s="18" t="str">
        <f>IF(IFERROR(FIND("U",$B158,1),0)=0,"",MAX(O$3:O157)+1)</f>
        <v/>
      </c>
      <c r="P158" s="18" t="str">
        <f>IF(IFERROR(FIND("F",$B158,1),0)=0,"",MAX(P$3:P157)+1)</f>
        <v/>
      </c>
      <c r="Q158" s="18" t="str">
        <f>IF(IFERROR(FIND("M,J",$B158,1),0)=0,"",MAX(Q$3:Q157)+1)</f>
        <v/>
      </c>
      <c r="R158" s="18" t="str">
        <f>IF(IFERROR(FIND("W,J",$B158,1),0)=0,"",MAX(R$3:R157)+1)</f>
        <v/>
      </c>
      <c r="S158" s="18" t="str">
        <f>IF(IFERROR(FIND("X,J",$B158,1),0)=0,"",MAX(S$3:S157)+1)</f>
        <v/>
      </c>
      <c r="T158" s="18" t="str">
        <f>IF(IFERROR(FIND("J",$B158,1),0)=0,"",MAX(T$3:T157)+1)</f>
        <v/>
      </c>
      <c r="U158" s="18" t="str">
        <f>IF(IFERROR(FIND("N",$B158,1),0)=0,"",MAX(U$3:U157)+1)</f>
        <v/>
      </c>
      <c r="V158" s="21">
        <f t="shared" si="2"/>
        <v>0</v>
      </c>
      <c r="W158" s="21"/>
      <c r="X158" s="21" t="e">
        <f>VLOOKUP($A158,Reformat!$A:$K,11,FALSE)</f>
        <v>#N/A</v>
      </c>
    </row>
    <row r="159" spans="1:24" x14ac:dyDescent="0.25">
      <c r="A159" s="18">
        <v>158</v>
      </c>
      <c r="B159" s="21" t="e">
        <f>VLOOKUP(A159,Reformat!A:K,3,FALSE)</f>
        <v>#N/A</v>
      </c>
      <c r="C159" s="29" t="s">
        <v>160</v>
      </c>
      <c r="D159" s="26">
        <v>0</v>
      </c>
      <c r="E159" s="18" t="str">
        <f>IF(IFERROR($B159,"E")="E","",MAX(E$3:E158)+1)</f>
        <v/>
      </c>
      <c r="F159" s="18" t="str">
        <f>IF(IFERROR($B159,"E")="E","",IF(LEFT($B159,1)=F$3,MAX(F$3:F158)+1,""))</f>
        <v/>
      </c>
      <c r="G159" s="18" t="str">
        <f>IF(IFERROR($B159,"E")="E","",IF(LEFT($B159,2)=G$3,MAX(G$3:G158)+1,IF(LEFT($B159,2)=LEFT(G$3,1)&amp;"S",MAX(G$3:G158)+1,"")))</f>
        <v/>
      </c>
      <c r="H159" s="18" t="str">
        <f>IF(IFERROR($B159,"E")="E","",IF(LEFT($B159,3)=H$3,MAX(H$3:H158)+1,""))</f>
        <v/>
      </c>
      <c r="I159" s="18" t="str">
        <f>IF(IFERROR($B159,"E")="E","",IF(LEFT($B159,1)=I$3,MAX(I$3:I158)+1,""))</f>
        <v/>
      </c>
      <c r="J159" s="18" t="str">
        <f>IF(IFERROR($B159,"E")="E","",IF(LEFT($B159,2)=J$3,MAX(J$3:J158)+1,IF(LEFT($B159,2)=LEFT(J$3,1)&amp;"S",MAX(J$3:J158)+1,"")))</f>
        <v/>
      </c>
      <c r="K159" s="18" t="str">
        <f>IF(IFERROR($B159,"E")="E","",IF(LEFT($B159,3)=K$3,MAX(K$3:K158)+1,""))</f>
        <v/>
      </c>
      <c r="L159" s="18" t="str">
        <f>IF(IFERROR($B159,"E")="E","",IF(LEFT($B159,1)=L$3,MAX(L$3:L158)+1,""))</f>
        <v/>
      </c>
      <c r="M159" s="18" t="str">
        <f>IF(IFERROR($B159,"E")="E","",IF(LEFT($B159,2)=M$3,MAX(M$3:M158)+1,IF(LEFT($B159,2)=LEFT(M$3,1)&amp;"S",MAX(M$3:M158)+1,"")))</f>
        <v/>
      </c>
      <c r="N159" s="18" t="str">
        <f>IF(IFERROR($B159,"E")="E","",IF(LEFT($B159,3)=N$3,MAX(N$3:N158)+1,""))</f>
        <v/>
      </c>
      <c r="O159" s="18" t="str">
        <f>IF(IFERROR(FIND("U",$B159,1),0)=0,"",MAX(O$3:O158)+1)</f>
        <v/>
      </c>
      <c r="P159" s="18" t="str">
        <f>IF(IFERROR(FIND("F",$B159,1),0)=0,"",MAX(P$3:P158)+1)</f>
        <v/>
      </c>
      <c r="Q159" s="18" t="str">
        <f>IF(IFERROR(FIND("M,J",$B159,1),0)=0,"",MAX(Q$3:Q158)+1)</f>
        <v/>
      </c>
      <c r="R159" s="18" t="str">
        <f>IF(IFERROR(FIND("W,J",$B159,1),0)=0,"",MAX(R$3:R158)+1)</f>
        <v/>
      </c>
      <c r="S159" s="18" t="str">
        <f>IF(IFERROR(FIND("X,J",$B159,1),0)=0,"",MAX(S$3:S158)+1)</f>
        <v/>
      </c>
      <c r="T159" s="18" t="str">
        <f>IF(IFERROR(FIND("J",$B159,1),0)=0,"",MAX(T$3:T158)+1)</f>
        <v/>
      </c>
      <c r="U159" s="18" t="str">
        <f>IF(IFERROR(FIND("N",$B159,1),0)=0,"",MAX(U$3:U158)+1)</f>
        <v/>
      </c>
      <c r="V159" s="21">
        <f t="shared" si="2"/>
        <v>0</v>
      </c>
      <c r="W159" s="21"/>
      <c r="X159" s="21" t="e">
        <f>VLOOKUP($A159,Reformat!$A:$K,11,FALSE)</f>
        <v>#N/A</v>
      </c>
    </row>
    <row r="160" spans="1:24" x14ac:dyDescent="0.25">
      <c r="A160" s="18">
        <v>159</v>
      </c>
      <c r="B160" s="21" t="e">
        <f>VLOOKUP(A160,Reformat!A:K,3,FALSE)</f>
        <v>#N/A</v>
      </c>
      <c r="C160" s="29" t="s">
        <v>160</v>
      </c>
      <c r="D160" s="26">
        <v>0</v>
      </c>
      <c r="E160" s="18" t="str">
        <f>IF(IFERROR($B160,"E")="E","",MAX(E$3:E159)+1)</f>
        <v/>
      </c>
      <c r="F160" s="18" t="str">
        <f>IF(IFERROR($B160,"E")="E","",IF(LEFT($B160,1)=F$3,MAX(F$3:F159)+1,""))</f>
        <v/>
      </c>
      <c r="G160" s="18" t="str">
        <f>IF(IFERROR($B160,"E")="E","",IF(LEFT($B160,2)=G$3,MAX(G$3:G159)+1,IF(LEFT($B160,2)=LEFT(G$3,1)&amp;"S",MAX(G$3:G159)+1,"")))</f>
        <v/>
      </c>
      <c r="H160" s="18" t="str">
        <f>IF(IFERROR($B160,"E")="E","",IF(LEFT($B160,3)=H$3,MAX(H$3:H159)+1,""))</f>
        <v/>
      </c>
      <c r="I160" s="18" t="str">
        <f>IF(IFERROR($B160,"E")="E","",IF(LEFT($B160,1)=I$3,MAX(I$3:I159)+1,""))</f>
        <v/>
      </c>
      <c r="J160" s="18" t="str">
        <f>IF(IFERROR($B160,"E")="E","",IF(LEFT($B160,2)=J$3,MAX(J$3:J159)+1,IF(LEFT($B160,2)=LEFT(J$3,1)&amp;"S",MAX(J$3:J159)+1,"")))</f>
        <v/>
      </c>
      <c r="K160" s="18" t="str">
        <f>IF(IFERROR($B160,"E")="E","",IF(LEFT($B160,3)=K$3,MAX(K$3:K159)+1,""))</f>
        <v/>
      </c>
      <c r="L160" s="18" t="str">
        <f>IF(IFERROR($B160,"E")="E","",IF(LEFT($B160,1)=L$3,MAX(L$3:L159)+1,""))</f>
        <v/>
      </c>
      <c r="M160" s="18" t="str">
        <f>IF(IFERROR($B160,"E")="E","",IF(LEFT($B160,2)=M$3,MAX(M$3:M159)+1,IF(LEFT($B160,2)=LEFT(M$3,1)&amp;"S",MAX(M$3:M159)+1,"")))</f>
        <v/>
      </c>
      <c r="N160" s="18" t="str">
        <f>IF(IFERROR($B160,"E")="E","",IF(LEFT($B160,3)=N$3,MAX(N$3:N159)+1,""))</f>
        <v/>
      </c>
      <c r="O160" s="18" t="str">
        <f>IF(IFERROR(FIND("U",$B160,1),0)=0,"",MAX(O$3:O159)+1)</f>
        <v/>
      </c>
      <c r="P160" s="18" t="str">
        <f>IF(IFERROR(FIND("F",$B160,1),0)=0,"",MAX(P$3:P159)+1)</f>
        <v/>
      </c>
      <c r="Q160" s="18" t="str">
        <f>IF(IFERROR(FIND("M,J",$B160,1),0)=0,"",MAX(Q$3:Q159)+1)</f>
        <v/>
      </c>
      <c r="R160" s="18" t="str">
        <f>IF(IFERROR(FIND("W,J",$B160,1),0)=0,"",MAX(R$3:R159)+1)</f>
        <v/>
      </c>
      <c r="S160" s="18" t="str">
        <f>IF(IFERROR(FIND("X,J",$B160,1),0)=0,"",MAX(S$3:S159)+1)</f>
        <v/>
      </c>
      <c r="T160" s="18" t="str">
        <f>IF(IFERROR(FIND("J",$B160,1),0)=0,"",MAX(T$3:T159)+1)</f>
        <v/>
      </c>
      <c r="U160" s="18" t="str">
        <f>IF(IFERROR(FIND("N",$B160,1),0)=0,"",MAX(U$3:U159)+1)</f>
        <v/>
      </c>
      <c r="V160" s="21">
        <f t="shared" si="2"/>
        <v>0</v>
      </c>
      <c r="W160" s="21"/>
      <c r="X160" s="21" t="e">
        <f>VLOOKUP($A160,Reformat!$A:$K,11,FALSE)</f>
        <v>#N/A</v>
      </c>
    </row>
    <row r="161" spans="1:24" x14ac:dyDescent="0.25">
      <c r="A161" s="18">
        <v>162</v>
      </c>
      <c r="B161" s="21" t="e">
        <f>VLOOKUP(A161,Reformat!A:K,3,FALSE)</f>
        <v>#N/A</v>
      </c>
      <c r="C161" s="29" t="s">
        <v>160</v>
      </c>
      <c r="D161" s="26">
        <v>0</v>
      </c>
      <c r="E161" s="18" t="str">
        <f>IF(IFERROR($B161,"E")="E","",MAX(E$3:E160)+1)</f>
        <v/>
      </c>
      <c r="F161" s="18" t="str">
        <f>IF(IFERROR($B161,"E")="E","",IF(LEFT($B161,1)=F$3,MAX(F$3:F160)+1,""))</f>
        <v/>
      </c>
      <c r="G161" s="18" t="str">
        <f>IF(IFERROR($B161,"E")="E","",IF(LEFT($B161,2)=G$3,MAX(G$3:G160)+1,IF(LEFT($B161,2)=LEFT(G$3,1)&amp;"S",MAX(G$3:G160)+1,"")))</f>
        <v/>
      </c>
      <c r="H161" s="18" t="str">
        <f>IF(IFERROR($B161,"E")="E","",IF(LEFT($B161,3)=H$3,MAX(H$3:H160)+1,""))</f>
        <v/>
      </c>
      <c r="I161" s="18" t="str">
        <f>IF(IFERROR($B161,"E")="E","",IF(LEFT($B161,1)=I$3,MAX(I$3:I160)+1,""))</f>
        <v/>
      </c>
      <c r="J161" s="18" t="str">
        <f>IF(IFERROR($B161,"E")="E","",IF(LEFT($B161,2)=J$3,MAX(J$3:J160)+1,IF(LEFT($B161,2)=LEFT(J$3,1)&amp;"S",MAX(J$3:J160)+1,"")))</f>
        <v/>
      </c>
      <c r="K161" s="18" t="str">
        <f>IF(IFERROR($B161,"E")="E","",IF(LEFT($B161,3)=K$3,MAX(K$3:K160)+1,""))</f>
        <v/>
      </c>
      <c r="L161" s="18" t="str">
        <f>IF(IFERROR($B161,"E")="E","",IF(LEFT($B161,1)=L$3,MAX(L$3:L160)+1,""))</f>
        <v/>
      </c>
      <c r="M161" s="18" t="str">
        <f>IF(IFERROR($B161,"E")="E","",IF(LEFT($B161,2)=M$3,MAX(M$3:M160)+1,IF(LEFT($B161,2)=LEFT(M$3,1)&amp;"S",MAX(M$3:M160)+1,"")))</f>
        <v/>
      </c>
      <c r="N161" s="18" t="str">
        <f>IF(IFERROR($B161,"E")="E","",IF(LEFT($B161,3)=N$3,MAX(N$3:N160)+1,""))</f>
        <v/>
      </c>
      <c r="O161" s="18" t="str">
        <f>IF(IFERROR(FIND("U",$B161,1),0)=0,"",MAX(O$3:O160)+1)</f>
        <v/>
      </c>
      <c r="P161" s="18" t="str">
        <f>IF(IFERROR(FIND("F",$B161,1),0)=0,"",MAX(P$3:P160)+1)</f>
        <v/>
      </c>
      <c r="Q161" s="18" t="str">
        <f>IF(IFERROR(FIND("M,J",$B161,1),0)=0,"",MAX(Q$3:Q160)+1)</f>
        <v/>
      </c>
      <c r="R161" s="18" t="str">
        <f>IF(IFERROR(FIND("W,J",$B161,1),0)=0,"",MAX(R$3:R160)+1)</f>
        <v/>
      </c>
      <c r="S161" s="18" t="str">
        <f>IF(IFERROR(FIND("X,J",$B161,1),0)=0,"",MAX(S$3:S160)+1)</f>
        <v/>
      </c>
      <c r="T161" s="18" t="str">
        <f>IF(IFERROR(FIND("J",$B161,1),0)=0,"",MAX(T$3:T160)+1)</f>
        <v/>
      </c>
      <c r="U161" s="18" t="str">
        <f>IF(IFERROR(FIND("N",$B161,1),0)=0,"",MAX(U$3:U160)+1)</f>
        <v/>
      </c>
      <c r="V161" s="21">
        <f t="shared" si="2"/>
        <v>0</v>
      </c>
      <c r="W161" s="21"/>
      <c r="X161" s="21" t="e">
        <f>VLOOKUP($A161,Reformat!$A:$K,11,FALSE)</f>
        <v>#N/A</v>
      </c>
    </row>
    <row r="162" spans="1:24" x14ac:dyDescent="0.25">
      <c r="A162" s="18">
        <v>164</v>
      </c>
      <c r="B162" s="21" t="e">
        <f>VLOOKUP(A162,Reformat!A:K,3,FALSE)</f>
        <v>#N/A</v>
      </c>
      <c r="C162" s="29" t="s">
        <v>160</v>
      </c>
      <c r="D162" s="26">
        <v>0</v>
      </c>
      <c r="E162" s="18" t="str">
        <f>IF(IFERROR($B162,"E")="E","",MAX(E$3:E161)+1)</f>
        <v/>
      </c>
      <c r="F162" s="18" t="str">
        <f>IF(IFERROR($B162,"E")="E","",IF(LEFT($B162,1)=F$3,MAX(F$3:F161)+1,""))</f>
        <v/>
      </c>
      <c r="G162" s="18" t="str">
        <f>IF(IFERROR($B162,"E")="E","",IF(LEFT($B162,2)=G$3,MAX(G$3:G161)+1,IF(LEFT($B162,2)=LEFT(G$3,1)&amp;"S",MAX(G$3:G161)+1,"")))</f>
        <v/>
      </c>
      <c r="H162" s="18" t="str">
        <f>IF(IFERROR($B162,"E")="E","",IF(LEFT($B162,3)=H$3,MAX(H$3:H161)+1,""))</f>
        <v/>
      </c>
      <c r="I162" s="18" t="str">
        <f>IF(IFERROR($B162,"E")="E","",IF(LEFT($B162,1)=I$3,MAX(I$3:I161)+1,""))</f>
        <v/>
      </c>
      <c r="J162" s="18" t="str">
        <f>IF(IFERROR($B162,"E")="E","",IF(LEFT($B162,2)=J$3,MAX(J$3:J161)+1,IF(LEFT($B162,2)=LEFT(J$3,1)&amp;"S",MAX(J$3:J161)+1,"")))</f>
        <v/>
      </c>
      <c r="K162" s="18" t="str">
        <f>IF(IFERROR($B162,"E")="E","",IF(LEFT($B162,3)=K$3,MAX(K$3:K161)+1,""))</f>
        <v/>
      </c>
      <c r="L162" s="18" t="str">
        <f>IF(IFERROR($B162,"E")="E","",IF(LEFT($B162,1)=L$3,MAX(L$3:L161)+1,""))</f>
        <v/>
      </c>
      <c r="M162" s="18" t="str">
        <f>IF(IFERROR($B162,"E")="E","",IF(LEFT($B162,2)=M$3,MAX(M$3:M161)+1,IF(LEFT($B162,2)=LEFT(M$3,1)&amp;"S",MAX(M$3:M161)+1,"")))</f>
        <v/>
      </c>
      <c r="N162" s="18" t="str">
        <f>IF(IFERROR($B162,"E")="E","",IF(LEFT($B162,3)=N$3,MAX(N$3:N161)+1,""))</f>
        <v/>
      </c>
      <c r="O162" s="18" t="str">
        <f>IF(IFERROR(FIND("U",$B162,1),0)=0,"",MAX(O$3:O161)+1)</f>
        <v/>
      </c>
      <c r="P162" s="18" t="str">
        <f>IF(IFERROR(FIND("F",$B162,1),0)=0,"",MAX(P$3:P161)+1)</f>
        <v/>
      </c>
      <c r="Q162" s="18" t="str">
        <f>IF(IFERROR(FIND("M,J",$B162,1),0)=0,"",MAX(Q$3:Q161)+1)</f>
        <v/>
      </c>
      <c r="R162" s="18" t="str">
        <f>IF(IFERROR(FIND("W,J",$B162,1),0)=0,"",MAX(R$3:R161)+1)</f>
        <v/>
      </c>
      <c r="S162" s="18" t="str">
        <f>IF(IFERROR(FIND("X,J",$B162,1),0)=0,"",MAX(S$3:S161)+1)</f>
        <v/>
      </c>
      <c r="T162" s="18" t="str">
        <f>IF(IFERROR(FIND("J",$B162,1),0)=0,"",MAX(T$3:T161)+1)</f>
        <v/>
      </c>
      <c r="U162" s="18" t="str">
        <f>IF(IFERROR(FIND("N",$B162,1),0)=0,"",MAX(U$3:U161)+1)</f>
        <v/>
      </c>
      <c r="V162" s="21">
        <f t="shared" si="2"/>
        <v>0</v>
      </c>
      <c r="W162" s="21"/>
      <c r="X162" s="21" t="e">
        <f>VLOOKUP($A162,Reformat!$A:$K,11,FALSE)</f>
        <v>#N/A</v>
      </c>
    </row>
    <row r="163" spans="1:24" x14ac:dyDescent="0.25">
      <c r="A163" s="18">
        <v>165</v>
      </c>
      <c r="B163" s="21" t="e">
        <f>VLOOKUP(A163,Reformat!A:K,3,FALSE)</f>
        <v>#N/A</v>
      </c>
      <c r="C163" s="29" t="s">
        <v>160</v>
      </c>
      <c r="D163" s="26">
        <v>0</v>
      </c>
      <c r="E163" s="18" t="str">
        <f>IF(IFERROR($B163,"E")="E","",MAX(E$3:E162)+1)</f>
        <v/>
      </c>
      <c r="F163" s="18" t="str">
        <f>IF(IFERROR($B163,"E")="E","",IF(LEFT($B163,1)=F$3,MAX(F$3:F162)+1,""))</f>
        <v/>
      </c>
      <c r="G163" s="18" t="str">
        <f>IF(IFERROR($B163,"E")="E","",IF(LEFT($B163,2)=G$3,MAX(G$3:G162)+1,IF(LEFT($B163,2)=LEFT(G$3,1)&amp;"S",MAX(G$3:G162)+1,"")))</f>
        <v/>
      </c>
      <c r="H163" s="18" t="str">
        <f>IF(IFERROR($B163,"E")="E","",IF(LEFT($B163,3)=H$3,MAX(H$3:H162)+1,""))</f>
        <v/>
      </c>
      <c r="I163" s="18" t="str">
        <f>IF(IFERROR($B163,"E")="E","",IF(LEFT($B163,1)=I$3,MAX(I$3:I162)+1,""))</f>
        <v/>
      </c>
      <c r="J163" s="18" t="str">
        <f>IF(IFERROR($B163,"E")="E","",IF(LEFT($B163,2)=J$3,MAX(J$3:J162)+1,IF(LEFT($B163,2)=LEFT(J$3,1)&amp;"S",MAX(J$3:J162)+1,"")))</f>
        <v/>
      </c>
      <c r="K163" s="18" t="str">
        <f>IF(IFERROR($B163,"E")="E","",IF(LEFT($B163,3)=K$3,MAX(K$3:K162)+1,""))</f>
        <v/>
      </c>
      <c r="L163" s="18" t="str">
        <f>IF(IFERROR($B163,"E")="E","",IF(LEFT($B163,1)=L$3,MAX(L$3:L162)+1,""))</f>
        <v/>
      </c>
      <c r="M163" s="18" t="str">
        <f>IF(IFERROR($B163,"E")="E","",IF(LEFT($B163,2)=M$3,MAX(M$3:M162)+1,IF(LEFT($B163,2)=LEFT(M$3,1)&amp;"S",MAX(M$3:M162)+1,"")))</f>
        <v/>
      </c>
      <c r="N163" s="18" t="str">
        <f>IF(IFERROR($B163,"E")="E","",IF(LEFT($B163,3)=N$3,MAX(N$3:N162)+1,""))</f>
        <v/>
      </c>
      <c r="O163" s="18" t="str">
        <f>IF(IFERROR(FIND("U",$B163,1),0)=0,"",MAX(O$3:O162)+1)</f>
        <v/>
      </c>
      <c r="P163" s="18" t="str">
        <f>IF(IFERROR(FIND("F",$B163,1),0)=0,"",MAX(P$3:P162)+1)</f>
        <v/>
      </c>
      <c r="Q163" s="18" t="str">
        <f>IF(IFERROR(FIND("M,J",$B163,1),0)=0,"",MAX(Q$3:Q162)+1)</f>
        <v/>
      </c>
      <c r="R163" s="18" t="str">
        <f>IF(IFERROR(FIND("W,J",$B163,1),0)=0,"",MAX(R$3:R162)+1)</f>
        <v/>
      </c>
      <c r="S163" s="18" t="str">
        <f>IF(IFERROR(FIND("X,J",$B163,1),0)=0,"",MAX(S$3:S162)+1)</f>
        <v/>
      </c>
      <c r="T163" s="18" t="str">
        <f>IF(IFERROR(FIND("J",$B163,1),0)=0,"",MAX(T$3:T162)+1)</f>
        <v/>
      </c>
      <c r="U163" s="18" t="str">
        <f>IF(IFERROR(FIND("N",$B163,1),0)=0,"",MAX(U$3:U162)+1)</f>
        <v/>
      </c>
      <c r="V163" s="21">
        <f t="shared" si="2"/>
        <v>0</v>
      </c>
      <c r="W163" s="21"/>
      <c r="X163" s="21" t="e">
        <f>VLOOKUP($A163,Reformat!$A:$K,11,FALSE)</f>
        <v>#N/A</v>
      </c>
    </row>
    <row r="164" spans="1:24" x14ac:dyDescent="0.25">
      <c r="A164" s="18">
        <v>168</v>
      </c>
      <c r="B164" s="21" t="e">
        <f>VLOOKUP(A164,Reformat!A:K,3,FALSE)</f>
        <v>#N/A</v>
      </c>
      <c r="C164" s="29" t="s">
        <v>160</v>
      </c>
      <c r="D164" s="26">
        <v>0</v>
      </c>
      <c r="E164" s="18" t="str">
        <f>IF(IFERROR($B164,"E")="E","",MAX(E$3:E163)+1)</f>
        <v/>
      </c>
      <c r="F164" s="18" t="str">
        <f>IF(IFERROR($B164,"E")="E","",IF(LEFT($B164,1)=F$3,MAX(F$3:F163)+1,""))</f>
        <v/>
      </c>
      <c r="G164" s="18" t="str">
        <f>IF(IFERROR($B164,"E")="E","",IF(LEFT($B164,2)=G$3,MAX(G$3:G163)+1,IF(LEFT($B164,2)=LEFT(G$3,1)&amp;"S",MAX(G$3:G163)+1,"")))</f>
        <v/>
      </c>
      <c r="H164" s="18" t="str">
        <f>IF(IFERROR($B164,"E")="E","",IF(LEFT($B164,3)=H$3,MAX(H$3:H163)+1,""))</f>
        <v/>
      </c>
      <c r="I164" s="18" t="str">
        <f>IF(IFERROR($B164,"E")="E","",IF(LEFT($B164,1)=I$3,MAX(I$3:I163)+1,""))</f>
        <v/>
      </c>
      <c r="J164" s="18" t="str">
        <f>IF(IFERROR($B164,"E")="E","",IF(LEFT($B164,2)=J$3,MAX(J$3:J163)+1,IF(LEFT($B164,2)=LEFT(J$3,1)&amp;"S",MAX(J$3:J163)+1,"")))</f>
        <v/>
      </c>
      <c r="K164" s="18" t="str">
        <f>IF(IFERROR($B164,"E")="E","",IF(LEFT($B164,3)=K$3,MAX(K$3:K163)+1,""))</f>
        <v/>
      </c>
      <c r="L164" s="18" t="str">
        <f>IF(IFERROR($B164,"E")="E","",IF(LEFT($B164,1)=L$3,MAX(L$3:L163)+1,""))</f>
        <v/>
      </c>
      <c r="M164" s="18" t="str">
        <f>IF(IFERROR($B164,"E")="E","",IF(LEFT($B164,2)=M$3,MAX(M$3:M163)+1,IF(LEFT($B164,2)=LEFT(M$3,1)&amp;"S",MAX(M$3:M163)+1,"")))</f>
        <v/>
      </c>
      <c r="N164" s="18" t="str">
        <f>IF(IFERROR($B164,"E")="E","",IF(LEFT($B164,3)=N$3,MAX(N$3:N163)+1,""))</f>
        <v/>
      </c>
      <c r="O164" s="18" t="str">
        <f>IF(IFERROR(FIND("U",$B164,1),0)=0,"",MAX(O$3:O163)+1)</f>
        <v/>
      </c>
      <c r="P164" s="18" t="str">
        <f>IF(IFERROR(FIND("F",$B164,1),0)=0,"",MAX(P$3:P163)+1)</f>
        <v/>
      </c>
      <c r="Q164" s="18" t="str">
        <f>IF(IFERROR(FIND("M,J",$B164,1),0)=0,"",MAX(Q$3:Q163)+1)</f>
        <v/>
      </c>
      <c r="R164" s="18" t="str">
        <f>IF(IFERROR(FIND("W,J",$B164,1),0)=0,"",MAX(R$3:R163)+1)</f>
        <v/>
      </c>
      <c r="S164" s="18" t="str">
        <f>IF(IFERROR(FIND("X,J",$B164,1),0)=0,"",MAX(S$3:S163)+1)</f>
        <v/>
      </c>
      <c r="T164" s="18" t="str">
        <f>IF(IFERROR(FIND("J",$B164,1),0)=0,"",MAX(T$3:T163)+1)</f>
        <v/>
      </c>
      <c r="U164" s="18" t="str">
        <f>IF(IFERROR(FIND("N",$B164,1),0)=0,"",MAX(U$3:U163)+1)</f>
        <v/>
      </c>
      <c r="V164" s="21">
        <f t="shared" si="2"/>
        <v>0</v>
      </c>
      <c r="W164" s="21"/>
      <c r="X164" s="21" t="e">
        <f>VLOOKUP($A164,Reformat!$A:$K,11,FALSE)</f>
        <v>#N/A</v>
      </c>
    </row>
    <row r="165" spans="1:24" x14ac:dyDescent="0.25">
      <c r="A165" s="18">
        <v>171</v>
      </c>
      <c r="B165" s="21" t="e">
        <f>VLOOKUP(A165,Reformat!A:K,3,FALSE)</f>
        <v>#N/A</v>
      </c>
      <c r="C165" s="29" t="s">
        <v>160</v>
      </c>
      <c r="D165" s="26">
        <v>0</v>
      </c>
      <c r="E165" s="18" t="str">
        <f>IF(IFERROR($B165,"E")="E","",MAX(E$3:E164)+1)</f>
        <v/>
      </c>
      <c r="F165" s="18" t="str">
        <f>IF(IFERROR($B165,"E")="E","",IF(LEFT($B165,1)=F$3,MAX(F$3:F164)+1,""))</f>
        <v/>
      </c>
      <c r="G165" s="18" t="str">
        <f>IF(IFERROR($B165,"E")="E","",IF(LEFT($B165,2)=G$3,MAX(G$3:G164)+1,IF(LEFT($B165,2)=LEFT(G$3,1)&amp;"S",MAX(G$3:G164)+1,"")))</f>
        <v/>
      </c>
      <c r="H165" s="18" t="str">
        <f>IF(IFERROR($B165,"E")="E","",IF(LEFT($B165,3)=H$3,MAX(H$3:H164)+1,""))</f>
        <v/>
      </c>
      <c r="I165" s="18" t="str">
        <f>IF(IFERROR($B165,"E")="E","",IF(LEFT($B165,1)=I$3,MAX(I$3:I164)+1,""))</f>
        <v/>
      </c>
      <c r="J165" s="18" t="str">
        <f>IF(IFERROR($B165,"E")="E","",IF(LEFT($B165,2)=J$3,MAX(J$3:J164)+1,IF(LEFT($B165,2)=LEFT(J$3,1)&amp;"S",MAX(J$3:J164)+1,"")))</f>
        <v/>
      </c>
      <c r="K165" s="18" t="str">
        <f>IF(IFERROR($B165,"E")="E","",IF(LEFT($B165,3)=K$3,MAX(K$3:K164)+1,""))</f>
        <v/>
      </c>
      <c r="L165" s="18" t="str">
        <f>IF(IFERROR($B165,"E")="E","",IF(LEFT($B165,1)=L$3,MAX(L$3:L164)+1,""))</f>
        <v/>
      </c>
      <c r="M165" s="18" t="str">
        <f>IF(IFERROR($B165,"E")="E","",IF(LEFT($B165,2)=M$3,MAX(M$3:M164)+1,IF(LEFT($B165,2)=LEFT(M$3,1)&amp;"S",MAX(M$3:M164)+1,"")))</f>
        <v/>
      </c>
      <c r="N165" s="18" t="str">
        <f>IF(IFERROR($B165,"E")="E","",IF(LEFT($B165,3)=N$3,MAX(N$3:N164)+1,""))</f>
        <v/>
      </c>
      <c r="O165" s="18" t="str">
        <f>IF(IFERROR(FIND("U",$B165,1),0)=0,"",MAX(O$3:O164)+1)</f>
        <v/>
      </c>
      <c r="P165" s="18" t="str">
        <f>IF(IFERROR(FIND("F",$B165,1),0)=0,"",MAX(P$3:P164)+1)</f>
        <v/>
      </c>
      <c r="Q165" s="18" t="str">
        <f>IF(IFERROR(FIND("M,J",$B165,1),0)=0,"",MAX(Q$3:Q164)+1)</f>
        <v/>
      </c>
      <c r="R165" s="18" t="str">
        <f>IF(IFERROR(FIND("W,J",$B165,1),0)=0,"",MAX(R$3:R164)+1)</f>
        <v/>
      </c>
      <c r="S165" s="18" t="str">
        <f>IF(IFERROR(FIND("X,J",$B165,1),0)=0,"",MAX(S$3:S164)+1)</f>
        <v/>
      </c>
      <c r="T165" s="18" t="str">
        <f>IF(IFERROR(FIND("J",$B165,1),0)=0,"",MAX(T$3:T164)+1)</f>
        <v/>
      </c>
      <c r="U165" s="18" t="str">
        <f>IF(IFERROR(FIND("N",$B165,1),0)=0,"",MAX(U$3:U164)+1)</f>
        <v/>
      </c>
      <c r="V165" s="21">
        <f t="shared" si="2"/>
        <v>0</v>
      </c>
      <c r="W165" s="21"/>
      <c r="X165" s="21" t="e">
        <f>VLOOKUP($A165,Reformat!$A:$K,11,FALSE)</f>
        <v>#N/A</v>
      </c>
    </row>
    <row r="166" spans="1:24" x14ac:dyDescent="0.25">
      <c r="A166" s="18">
        <v>31</v>
      </c>
      <c r="B166" s="21" t="str">
        <f>VLOOKUP(A166,Reformat!A:K,3,FALSE)</f>
        <v>WV</v>
      </c>
      <c r="C166" s="29" t="s">
        <v>182</v>
      </c>
      <c r="D166" s="26">
        <v>0</v>
      </c>
      <c r="E166" s="18">
        <f>IF(IFERROR($B166,"E")="E","",MAX(E$3:E165)+1)</f>
        <v>63</v>
      </c>
      <c r="F166" s="18" t="str">
        <f>IF(IFERROR($B166,"E")="E","",IF(LEFT($B166,1)=F$3,MAX(F$3:F165)+1,""))</f>
        <v/>
      </c>
      <c r="G166" s="18" t="str">
        <f>IF(IFERROR($B166,"E")="E","",IF(LEFT($B166,2)=G$3,MAX(G$3:G165)+1,IF(LEFT($B166,2)=LEFT(G$3,1)&amp;"S",MAX(G$3:G165)+1,"")))</f>
        <v/>
      </c>
      <c r="H166" s="18" t="str">
        <f>IF(IFERROR($B166,"E")="E","",IF(LEFT($B166,3)=H$3,MAX(H$3:H165)+1,""))</f>
        <v/>
      </c>
      <c r="I166" s="18">
        <f>IF(IFERROR($B166,"E")="E","",IF(LEFT($B166,1)=I$3,MAX(I$3:I165)+1,""))</f>
        <v>24</v>
      </c>
      <c r="J166" s="18">
        <f>IF(IFERROR($B166,"E")="E","",IF(LEFT($B166,2)=J$3,MAX(J$3:J165)+1,IF(LEFT($B166,2)=LEFT(J$3,1)&amp;"S",MAX(J$3:J165)+1,"")))</f>
        <v>14</v>
      </c>
      <c r="K166" s="18" t="str">
        <f>IF(IFERROR($B166,"E")="E","",IF(LEFT($B166,3)=K$3,MAX(K$3:K165)+1,""))</f>
        <v/>
      </c>
      <c r="L166" s="18" t="str">
        <f>IF(IFERROR($B166,"E")="E","",IF(LEFT($B166,1)=L$3,MAX(L$3:L165)+1,""))</f>
        <v/>
      </c>
      <c r="M166" s="18" t="str">
        <f>IF(IFERROR($B166,"E")="E","",IF(LEFT($B166,2)=M$3,MAX(M$3:M165)+1,IF(LEFT($B166,2)=LEFT(M$3,1)&amp;"S",MAX(M$3:M165)+1,"")))</f>
        <v/>
      </c>
      <c r="N166" s="18" t="str">
        <f>IF(IFERROR($B166,"E")="E","",IF(LEFT($B166,3)=N$3,MAX(N$3:N165)+1,""))</f>
        <v/>
      </c>
      <c r="O166" s="18" t="str">
        <f>IF(IFERROR(FIND("U",$B166,1),0)=0,"",MAX(O$3:O165)+1)</f>
        <v/>
      </c>
      <c r="P166" s="18" t="str">
        <f>IF(IFERROR(FIND("F",$B166,1),0)=0,"",MAX(P$3:P165)+1)</f>
        <v/>
      </c>
      <c r="Q166" s="18" t="str">
        <f>IF(IFERROR(FIND("M,J",$B166,1),0)=0,"",MAX(Q$3:Q165)+1)</f>
        <v/>
      </c>
      <c r="R166" s="18" t="str">
        <f>IF(IFERROR(FIND("W,J",$B166,1),0)=0,"",MAX(R$3:R165)+1)</f>
        <v/>
      </c>
      <c r="S166" s="18" t="str">
        <f>IF(IFERROR(FIND("X,J",$B166,1),0)=0,"",MAX(S$3:S165)+1)</f>
        <v/>
      </c>
      <c r="T166" s="18" t="str">
        <f>IF(IFERROR(FIND("J",$B166,1),0)=0,"",MAX(T$3:T165)+1)</f>
        <v/>
      </c>
      <c r="U166" s="18" t="str">
        <f>IF(IFERROR(FIND("N",$B166,1),0)=0,"",MAX(U$3:U165)+1)</f>
        <v/>
      </c>
      <c r="V166" s="21">
        <f t="shared" si="2"/>
        <v>14</v>
      </c>
      <c r="W166" s="21"/>
      <c r="X166" s="21" t="str">
        <f>VLOOKUP($A166,Reformat!$A:$K,11,FALSE)</f>
        <v>Helen Watts, Sharon Rixon</v>
      </c>
    </row>
    <row r="167" spans="1:24" x14ac:dyDescent="0.25">
      <c r="A167" s="18">
        <v>80</v>
      </c>
      <c r="B167" s="21" t="e">
        <f>VLOOKUP(A167,Reformat!A:K,3,FALSE)</f>
        <v>#N/A</v>
      </c>
      <c r="C167" s="29" t="s">
        <v>189</v>
      </c>
      <c r="D167" s="26">
        <v>0</v>
      </c>
      <c r="E167" s="18" t="str">
        <f>IF(IFERROR($B167,"E")="E","",MAX(E$3:E166)+1)</f>
        <v/>
      </c>
      <c r="F167" s="18" t="str">
        <f>IF(IFERROR($B167,"E")="E","",IF(LEFT($B167,1)=F$3,MAX(F$3:F166)+1,""))</f>
        <v/>
      </c>
      <c r="G167" s="18" t="str">
        <f>IF(IFERROR($B167,"E")="E","",IF(LEFT($B167,2)=G$3,MAX(G$3:G166)+1,IF(LEFT($B167,2)=LEFT(G$3,1)&amp;"S",MAX(G$3:G166)+1,"")))</f>
        <v/>
      </c>
      <c r="H167" s="18" t="str">
        <f>IF(IFERROR($B167,"E")="E","",IF(LEFT($B167,3)=H$3,MAX(H$3:H166)+1,""))</f>
        <v/>
      </c>
      <c r="I167" s="18" t="str">
        <f>IF(IFERROR($B167,"E")="E","",IF(LEFT($B167,1)=I$3,MAX(I$3:I166)+1,""))</f>
        <v/>
      </c>
      <c r="J167" s="18" t="str">
        <f>IF(IFERROR($B167,"E")="E","",IF(LEFT($B167,2)=J$3,MAX(J$3:J166)+1,IF(LEFT($B167,2)=LEFT(J$3,1)&amp;"S",MAX(J$3:J166)+1,"")))</f>
        <v/>
      </c>
      <c r="K167" s="18" t="str">
        <f>IF(IFERROR($B167,"E")="E","",IF(LEFT($B167,3)=K$3,MAX(K$3:K166)+1,""))</f>
        <v/>
      </c>
      <c r="L167" s="18" t="str">
        <f>IF(IFERROR($B167,"E")="E","",IF(LEFT($B167,1)=L$3,MAX(L$3:L166)+1,""))</f>
        <v/>
      </c>
      <c r="M167" s="18" t="str">
        <f>IF(IFERROR($B167,"E")="E","",IF(LEFT($B167,2)=M$3,MAX(M$3:M166)+1,IF(LEFT($B167,2)=LEFT(M$3,1)&amp;"S",MAX(M$3:M166)+1,"")))</f>
        <v/>
      </c>
      <c r="N167" s="18" t="str">
        <f>IF(IFERROR($B167,"E")="E","",IF(LEFT($B167,3)=N$3,MAX(N$3:N166)+1,""))</f>
        <v/>
      </c>
      <c r="O167" s="18" t="str">
        <f>IF(IFERROR(FIND("U",$B167,1),0)=0,"",MAX(O$3:O166)+1)</f>
        <v/>
      </c>
      <c r="P167" s="18" t="str">
        <f>IF(IFERROR(FIND("F",$B167,1),0)=0,"",MAX(P$3:P166)+1)</f>
        <v/>
      </c>
      <c r="Q167" s="18" t="str">
        <f>IF(IFERROR(FIND("M,J",$B167,1),0)=0,"",MAX(Q$3:Q166)+1)</f>
        <v/>
      </c>
      <c r="R167" s="18" t="str">
        <f>IF(IFERROR(FIND("W,J",$B167,1),0)=0,"",MAX(R$3:R166)+1)</f>
        <v/>
      </c>
      <c r="S167" s="18" t="str">
        <f>IF(IFERROR(FIND("X,J",$B167,1),0)=0,"",MAX(S$3:S166)+1)</f>
        <v/>
      </c>
      <c r="T167" s="18" t="str">
        <f>IF(IFERROR(FIND("J",$B167,1),0)=0,"",MAX(T$3:T166)+1)</f>
        <v/>
      </c>
      <c r="U167" s="18" t="str">
        <f>IF(IFERROR(FIND("N",$B167,1),0)=0,"",MAX(U$3:U166)+1)</f>
        <v/>
      </c>
      <c r="V167" s="21">
        <f t="shared" si="2"/>
        <v>0</v>
      </c>
      <c r="W167" s="21"/>
      <c r="X167" s="21" t="e">
        <f>VLOOKUP($A167,Reformat!$A:$K,11,FALSE)</f>
        <v>#N/A</v>
      </c>
    </row>
    <row r="168" spans="1:24" x14ac:dyDescent="0.25">
      <c r="A168" s="18">
        <v>177</v>
      </c>
      <c r="B168" s="21" t="e">
        <f>VLOOKUP(A168,Reformat!A:K,3,FALSE)</f>
        <v>#N/A</v>
      </c>
      <c r="C168" s="29" t="s">
        <v>225</v>
      </c>
      <c r="D168" s="26">
        <v>0</v>
      </c>
      <c r="E168" s="18" t="str">
        <f>IF(IFERROR($B168,"E")="E","",MAX(E$3:E167)+1)</f>
        <v/>
      </c>
      <c r="F168" s="18" t="str">
        <f>IF(IFERROR($B168,"E")="E","",IF(LEFT($B168,1)=F$3,MAX(F$3:F167)+1,""))</f>
        <v/>
      </c>
      <c r="G168" s="18" t="str">
        <f>IF(IFERROR($B168,"E")="E","",IF(LEFT($B168,2)=G$3,MAX(G$3:G167)+1,IF(LEFT($B168,2)=LEFT(G$3,1)&amp;"S",MAX(G$3:G167)+1,"")))</f>
        <v/>
      </c>
      <c r="H168" s="18" t="str">
        <f>IF(IFERROR($B168,"E")="E","",IF(LEFT($B168,3)=H$3,MAX(H$3:H167)+1,""))</f>
        <v/>
      </c>
      <c r="I168" s="18" t="str">
        <f>IF(IFERROR($B168,"E")="E","",IF(LEFT($B168,1)=I$3,MAX(I$3:I167)+1,""))</f>
        <v/>
      </c>
      <c r="J168" s="18" t="str">
        <f>IF(IFERROR($B168,"E")="E","",IF(LEFT($B168,2)=J$3,MAX(J$3:J167)+1,IF(LEFT($B168,2)=LEFT(J$3,1)&amp;"S",MAX(J$3:J167)+1,"")))</f>
        <v/>
      </c>
      <c r="K168" s="18" t="str">
        <f>IF(IFERROR($B168,"E")="E","",IF(LEFT($B168,3)=K$3,MAX(K$3:K167)+1,""))</f>
        <v/>
      </c>
      <c r="L168" s="18" t="str">
        <f>IF(IFERROR($B168,"E")="E","",IF(LEFT($B168,1)=L$3,MAX(L$3:L167)+1,""))</f>
        <v/>
      </c>
      <c r="M168" s="18" t="str">
        <f>IF(IFERROR($B168,"E")="E","",IF(LEFT($B168,2)=M$3,MAX(M$3:M167)+1,IF(LEFT($B168,2)=LEFT(M$3,1)&amp;"S",MAX(M$3:M167)+1,"")))</f>
        <v/>
      </c>
      <c r="N168" s="18" t="str">
        <f>IF(IFERROR($B168,"E")="E","",IF(LEFT($B168,3)=N$3,MAX(N$3:N167)+1,""))</f>
        <v/>
      </c>
      <c r="O168" s="18" t="str">
        <f>IF(IFERROR(FIND("U",$B168,1),0)=0,"",MAX(O$3:O167)+1)</f>
        <v/>
      </c>
      <c r="P168" s="18" t="str">
        <f>IF(IFERROR(FIND("F",$B168,1),0)=0,"",MAX(P$3:P167)+1)</f>
        <v/>
      </c>
      <c r="Q168" s="18" t="str">
        <f>IF(IFERROR(FIND("M,J",$B168,1),0)=0,"",MAX(Q$3:Q167)+1)</f>
        <v/>
      </c>
      <c r="R168" s="18" t="str">
        <f>IF(IFERROR(FIND("W,J",$B168,1),0)=0,"",MAX(R$3:R167)+1)</f>
        <v/>
      </c>
      <c r="S168" s="18" t="str">
        <f>IF(IFERROR(FIND("X,J",$B168,1),0)=0,"",MAX(S$3:S167)+1)</f>
        <v/>
      </c>
      <c r="T168" s="18" t="str">
        <f>IF(IFERROR(FIND("J",$B168,1),0)=0,"",MAX(T$3:T167)+1)</f>
        <v/>
      </c>
      <c r="U168" s="18" t="str">
        <f>IF(IFERROR(FIND("N",$B168,1),0)=0,"",MAX(U$3:U167)+1)</f>
        <v/>
      </c>
      <c r="V168" s="21">
        <f t="shared" si="2"/>
        <v>0</v>
      </c>
      <c r="W168" s="21"/>
      <c r="X168" s="21" t="e">
        <f>VLOOKUP($A168,Reformat!$A:$K,11,FALSE)</f>
        <v>#N/A</v>
      </c>
    </row>
    <row r="169" spans="1:24" x14ac:dyDescent="0.25">
      <c r="A169" s="18">
        <v>135</v>
      </c>
      <c r="B169" s="21" t="e">
        <f>VLOOKUP(A169,Reformat!A:K,3,FALSE)</f>
        <v>#N/A</v>
      </c>
      <c r="C169" s="29" t="s">
        <v>227</v>
      </c>
      <c r="D169" s="26">
        <v>0</v>
      </c>
      <c r="E169" s="18" t="str">
        <f>IF(IFERROR($B169,"E")="E","",MAX(E$3:E168)+1)</f>
        <v/>
      </c>
      <c r="F169" s="18" t="str">
        <f>IF(IFERROR($B169,"E")="E","",IF(LEFT($B169,1)=F$3,MAX(F$3:F168)+1,""))</f>
        <v/>
      </c>
      <c r="G169" s="18" t="str">
        <f>IF(IFERROR($B169,"E")="E","",IF(LEFT($B169,2)=G$3,MAX(G$3:G168)+1,IF(LEFT($B169,2)=LEFT(G$3,1)&amp;"S",MAX(G$3:G168)+1,"")))</f>
        <v/>
      </c>
      <c r="H169" s="18" t="str">
        <f>IF(IFERROR($B169,"E")="E","",IF(LEFT($B169,3)=H$3,MAX(H$3:H168)+1,""))</f>
        <v/>
      </c>
      <c r="I169" s="18" t="str">
        <f>IF(IFERROR($B169,"E")="E","",IF(LEFT($B169,1)=I$3,MAX(I$3:I168)+1,""))</f>
        <v/>
      </c>
      <c r="J169" s="18" t="str">
        <f>IF(IFERROR($B169,"E")="E","",IF(LEFT($B169,2)=J$3,MAX(J$3:J168)+1,IF(LEFT($B169,2)=LEFT(J$3,1)&amp;"S",MAX(J$3:J168)+1,"")))</f>
        <v/>
      </c>
      <c r="K169" s="18" t="str">
        <f>IF(IFERROR($B169,"E")="E","",IF(LEFT($B169,3)=K$3,MAX(K$3:K168)+1,""))</f>
        <v/>
      </c>
      <c r="L169" s="18" t="str">
        <f>IF(IFERROR($B169,"E")="E","",IF(LEFT($B169,1)=L$3,MAX(L$3:L168)+1,""))</f>
        <v/>
      </c>
      <c r="M169" s="18" t="str">
        <f>IF(IFERROR($B169,"E")="E","",IF(LEFT($B169,2)=M$3,MAX(M$3:M168)+1,IF(LEFT($B169,2)=LEFT(M$3,1)&amp;"S",MAX(M$3:M168)+1,"")))</f>
        <v/>
      </c>
      <c r="N169" s="18" t="str">
        <f>IF(IFERROR($B169,"E")="E","",IF(LEFT($B169,3)=N$3,MAX(N$3:N168)+1,""))</f>
        <v/>
      </c>
      <c r="O169" s="18" t="str">
        <f>IF(IFERROR(FIND("U",$B169,1),0)=0,"",MAX(O$3:O168)+1)</f>
        <v/>
      </c>
      <c r="P169" s="18" t="str">
        <f>IF(IFERROR(FIND("F",$B169,1),0)=0,"",MAX(P$3:P168)+1)</f>
        <v/>
      </c>
      <c r="Q169" s="18" t="str">
        <f>IF(IFERROR(FIND("M,J",$B169,1),0)=0,"",MAX(Q$3:Q168)+1)</f>
        <v/>
      </c>
      <c r="R169" s="18" t="str">
        <f>IF(IFERROR(FIND("W,J",$B169,1),0)=0,"",MAX(R$3:R168)+1)</f>
        <v/>
      </c>
      <c r="S169" s="18" t="str">
        <f>IF(IFERROR(FIND("X,J",$B169,1),0)=0,"",MAX(S$3:S168)+1)</f>
        <v/>
      </c>
      <c r="T169" s="18" t="str">
        <f>IF(IFERROR(FIND("J",$B169,1),0)=0,"",MAX(T$3:T168)+1)</f>
        <v/>
      </c>
      <c r="U169" s="18" t="str">
        <f>IF(IFERROR(FIND("N",$B169,1),0)=0,"",MAX(U$3:U168)+1)</f>
        <v/>
      </c>
      <c r="V169" s="21">
        <f t="shared" si="2"/>
        <v>0</v>
      </c>
      <c r="W169" s="21"/>
      <c r="X169" s="21" t="e">
        <f>VLOOKUP($A169,Reformat!$A:$K,11,FALSE)</f>
        <v>#N/A</v>
      </c>
    </row>
    <row r="170" spans="1:24" x14ac:dyDescent="0.25">
      <c r="A170" s="18">
        <v>108</v>
      </c>
      <c r="B170" s="21" t="e">
        <f>VLOOKUP(A170,Reformat!A:K,3,FALSE)</f>
        <v>#N/A</v>
      </c>
      <c r="C170" s="29" t="s">
        <v>243</v>
      </c>
      <c r="D170" s="26">
        <v>0</v>
      </c>
      <c r="E170" s="18" t="str">
        <f>IF(IFERROR($B170,"E")="E","",MAX(E$3:E169)+1)</f>
        <v/>
      </c>
      <c r="F170" s="18" t="str">
        <f>IF(IFERROR($B170,"E")="E","",IF(LEFT($B170,1)=F$3,MAX(F$3:F169)+1,""))</f>
        <v/>
      </c>
      <c r="G170" s="18" t="str">
        <f>IF(IFERROR($B170,"E")="E","",IF(LEFT($B170,2)=G$3,MAX(G$3:G169)+1,IF(LEFT($B170,2)=LEFT(G$3,1)&amp;"S",MAX(G$3:G169)+1,"")))</f>
        <v/>
      </c>
      <c r="H170" s="18" t="str">
        <f>IF(IFERROR($B170,"E")="E","",IF(LEFT($B170,3)=H$3,MAX(H$3:H169)+1,""))</f>
        <v/>
      </c>
      <c r="I170" s="18" t="str">
        <f>IF(IFERROR($B170,"E")="E","",IF(LEFT($B170,1)=I$3,MAX(I$3:I169)+1,""))</f>
        <v/>
      </c>
      <c r="J170" s="18" t="str">
        <f>IF(IFERROR($B170,"E")="E","",IF(LEFT($B170,2)=J$3,MAX(J$3:J169)+1,IF(LEFT($B170,2)=LEFT(J$3,1)&amp;"S",MAX(J$3:J169)+1,"")))</f>
        <v/>
      </c>
      <c r="K170" s="18" t="str">
        <f>IF(IFERROR($B170,"E")="E","",IF(LEFT($B170,3)=K$3,MAX(K$3:K169)+1,""))</f>
        <v/>
      </c>
      <c r="L170" s="18" t="str">
        <f>IF(IFERROR($B170,"E")="E","",IF(LEFT($B170,1)=L$3,MAX(L$3:L169)+1,""))</f>
        <v/>
      </c>
      <c r="M170" s="18" t="str">
        <f>IF(IFERROR($B170,"E")="E","",IF(LEFT($B170,2)=M$3,MAX(M$3:M169)+1,IF(LEFT($B170,2)=LEFT(M$3,1)&amp;"S",MAX(M$3:M169)+1,"")))</f>
        <v/>
      </c>
      <c r="N170" s="18" t="str">
        <f>IF(IFERROR($B170,"E")="E","",IF(LEFT($B170,3)=N$3,MAX(N$3:N169)+1,""))</f>
        <v/>
      </c>
      <c r="O170" s="18" t="str">
        <f>IF(IFERROR(FIND("U",$B170,1),0)=0,"",MAX(O$3:O169)+1)</f>
        <v/>
      </c>
      <c r="P170" s="18" t="str">
        <f>IF(IFERROR(FIND("F",$B170,1),0)=0,"",MAX(P$3:P169)+1)</f>
        <v/>
      </c>
      <c r="Q170" s="18" t="str">
        <f>IF(IFERROR(FIND("M,J",$B170,1),0)=0,"",MAX(Q$3:Q169)+1)</f>
        <v/>
      </c>
      <c r="R170" s="18" t="str">
        <f>IF(IFERROR(FIND("W,J",$B170,1),0)=0,"",MAX(R$3:R169)+1)</f>
        <v/>
      </c>
      <c r="S170" s="18" t="str">
        <f>IF(IFERROR(FIND("X,J",$B170,1),0)=0,"",MAX(S$3:S169)+1)</f>
        <v/>
      </c>
      <c r="T170" s="18" t="str">
        <f>IF(IFERROR(FIND("J",$B170,1),0)=0,"",MAX(T$3:T169)+1)</f>
        <v/>
      </c>
      <c r="U170" s="18" t="str">
        <f>IF(IFERROR(FIND("N",$B170,1),0)=0,"",MAX(U$3:U169)+1)</f>
        <v/>
      </c>
      <c r="V170" s="21">
        <f t="shared" si="2"/>
        <v>0</v>
      </c>
      <c r="W170" s="21"/>
      <c r="X170" s="21" t="e">
        <f>VLOOKUP($A170,Reformat!$A:$K,11,FALSE)</f>
        <v>#N/A</v>
      </c>
    </row>
    <row r="171" spans="1:24" x14ac:dyDescent="0.25">
      <c r="A171" s="18">
        <v>42</v>
      </c>
      <c r="B171" s="21" t="str">
        <f>VLOOKUP(A171,Reformat!A:K,3,FALSE)</f>
        <v>X</v>
      </c>
      <c r="C171" s="29" t="s">
        <v>251</v>
      </c>
      <c r="D171" s="26">
        <v>0</v>
      </c>
      <c r="E171" s="18">
        <f>IF(IFERROR($B171,"E")="E","",MAX(E$3:E170)+1)</f>
        <v>64</v>
      </c>
      <c r="F171" s="18" t="str">
        <f>IF(IFERROR($B171,"E")="E","",IF(LEFT($B171,1)=F$3,MAX(F$3:F170)+1,""))</f>
        <v/>
      </c>
      <c r="G171" s="18" t="str">
        <f>IF(IFERROR($B171,"E")="E","",IF(LEFT($B171,2)=G$3,MAX(G$3:G170)+1,IF(LEFT($B171,2)=LEFT(G$3,1)&amp;"S",MAX(G$3:G170)+1,"")))</f>
        <v/>
      </c>
      <c r="H171" s="18" t="str">
        <f>IF(IFERROR($B171,"E")="E","",IF(LEFT($B171,3)=H$3,MAX(H$3:H170)+1,""))</f>
        <v/>
      </c>
      <c r="I171" s="18" t="str">
        <f>IF(IFERROR($B171,"E")="E","",IF(LEFT($B171,1)=I$3,MAX(I$3:I170)+1,""))</f>
        <v/>
      </c>
      <c r="J171" s="18" t="str">
        <f>IF(IFERROR($B171,"E")="E","",IF(LEFT($B171,2)=J$3,MAX(J$3:J170)+1,IF(LEFT($B171,2)=LEFT(J$3,1)&amp;"S",MAX(J$3:J170)+1,"")))</f>
        <v/>
      </c>
      <c r="K171" s="18" t="str">
        <f>IF(IFERROR($B171,"E")="E","",IF(LEFT($B171,3)=K$3,MAX(K$3:K170)+1,""))</f>
        <v/>
      </c>
      <c r="L171" s="18">
        <f>IF(IFERROR($B171,"E")="E","",IF(LEFT($B171,1)=L$3,MAX(L$3:L170)+1,""))</f>
        <v>36</v>
      </c>
      <c r="M171" s="18" t="str">
        <f>IF(IFERROR($B171,"E")="E","",IF(LEFT($B171,2)=M$3,MAX(M$3:M170)+1,IF(LEFT($B171,2)=LEFT(M$3,1)&amp;"S",MAX(M$3:M170)+1,"")))</f>
        <v/>
      </c>
      <c r="N171" s="18" t="str">
        <f>IF(IFERROR($B171,"E")="E","",IF(LEFT($B171,3)=N$3,MAX(N$3:N170)+1,""))</f>
        <v/>
      </c>
      <c r="O171" s="18" t="str">
        <f>IF(IFERROR(FIND("U",$B171,1),0)=0,"",MAX(O$3:O170)+1)</f>
        <v/>
      </c>
      <c r="P171" s="18" t="str">
        <f>IF(IFERROR(FIND("F",$B171,1),0)=0,"",MAX(P$3:P170)+1)</f>
        <v/>
      </c>
      <c r="Q171" s="18" t="str">
        <f>IF(IFERROR(FIND("M,J",$B171,1),0)=0,"",MAX(Q$3:Q170)+1)</f>
        <v/>
      </c>
      <c r="R171" s="18" t="str">
        <f>IF(IFERROR(FIND("W,J",$B171,1),0)=0,"",MAX(R$3:R170)+1)</f>
        <v/>
      </c>
      <c r="S171" s="18" t="str">
        <f>IF(IFERROR(FIND("X,J",$B171,1),0)=0,"",MAX(S$3:S170)+1)</f>
        <v/>
      </c>
      <c r="T171" s="18" t="str">
        <f>IF(IFERROR(FIND("J",$B171,1),0)=0,"",MAX(T$3:T170)+1)</f>
        <v/>
      </c>
      <c r="U171" s="18" t="str">
        <f>IF(IFERROR(FIND("N",$B171,1),0)=0,"",MAX(U$3:U170)+1)</f>
        <v/>
      </c>
      <c r="V171" s="21">
        <f t="shared" si="2"/>
        <v>36</v>
      </c>
      <c r="W171" s="21"/>
      <c r="X171" s="21" t="str">
        <f>VLOOKUP($A171,Reformat!$A:$K,11,FALSE)</f>
        <v>James Robertson, Jayne Sales</v>
      </c>
    </row>
    <row r="172" spans="1:24" x14ac:dyDescent="0.25">
      <c r="A172" s="18">
        <v>106</v>
      </c>
      <c r="B172" s="21" t="e">
        <f>VLOOKUP(A172,Reformat!A:K,3,FALSE)</f>
        <v>#N/A</v>
      </c>
      <c r="C172" s="29" t="s">
        <v>254</v>
      </c>
      <c r="D172" s="26">
        <v>0</v>
      </c>
      <c r="E172" s="18" t="str">
        <f>IF(IFERROR($B172,"E")="E","",MAX(E$3:E171)+1)</f>
        <v/>
      </c>
      <c r="F172" s="18" t="str">
        <f>IF(IFERROR($B172,"E")="E","",IF(LEFT($B172,1)=F$3,MAX(F$3:F171)+1,""))</f>
        <v/>
      </c>
      <c r="G172" s="18" t="str">
        <f>IF(IFERROR($B172,"E")="E","",IF(LEFT($B172,2)=G$3,MAX(G$3:G171)+1,IF(LEFT($B172,2)=LEFT(G$3,1)&amp;"S",MAX(G$3:G171)+1,"")))</f>
        <v/>
      </c>
      <c r="H172" s="18" t="str">
        <f>IF(IFERROR($B172,"E")="E","",IF(LEFT($B172,3)=H$3,MAX(H$3:H171)+1,""))</f>
        <v/>
      </c>
      <c r="I172" s="18" t="str">
        <f>IF(IFERROR($B172,"E")="E","",IF(LEFT($B172,1)=I$3,MAX(I$3:I171)+1,""))</f>
        <v/>
      </c>
      <c r="J172" s="18" t="str">
        <f>IF(IFERROR($B172,"E")="E","",IF(LEFT($B172,2)=J$3,MAX(J$3:J171)+1,IF(LEFT($B172,2)=LEFT(J$3,1)&amp;"S",MAX(J$3:J171)+1,"")))</f>
        <v/>
      </c>
      <c r="K172" s="18" t="str">
        <f>IF(IFERROR($B172,"E")="E","",IF(LEFT($B172,3)=K$3,MAX(K$3:K171)+1,""))</f>
        <v/>
      </c>
      <c r="L172" s="18" t="str">
        <f>IF(IFERROR($B172,"E")="E","",IF(LEFT($B172,1)=L$3,MAX(L$3:L171)+1,""))</f>
        <v/>
      </c>
      <c r="M172" s="18" t="str">
        <f>IF(IFERROR($B172,"E")="E","",IF(LEFT($B172,2)=M$3,MAX(M$3:M171)+1,IF(LEFT($B172,2)=LEFT(M$3,1)&amp;"S",MAX(M$3:M171)+1,"")))</f>
        <v/>
      </c>
      <c r="N172" s="18" t="str">
        <f>IF(IFERROR($B172,"E")="E","",IF(LEFT($B172,3)=N$3,MAX(N$3:N171)+1,""))</f>
        <v/>
      </c>
      <c r="O172" s="18" t="str">
        <f>IF(IFERROR(FIND("U",$B172,1),0)=0,"",MAX(O$3:O171)+1)</f>
        <v/>
      </c>
      <c r="P172" s="18" t="str">
        <f>IF(IFERROR(FIND("F",$B172,1),0)=0,"",MAX(P$3:P171)+1)</f>
        <v/>
      </c>
      <c r="Q172" s="18" t="str">
        <f>IF(IFERROR(FIND("M,J",$B172,1),0)=0,"",MAX(Q$3:Q171)+1)</f>
        <v/>
      </c>
      <c r="R172" s="18" t="str">
        <f>IF(IFERROR(FIND("W,J",$B172,1),0)=0,"",MAX(R$3:R171)+1)</f>
        <v/>
      </c>
      <c r="S172" s="18" t="str">
        <f>IF(IFERROR(FIND("X,J",$B172,1),0)=0,"",MAX(S$3:S171)+1)</f>
        <v/>
      </c>
      <c r="T172" s="18" t="str">
        <f>IF(IFERROR(FIND("J",$B172,1),0)=0,"",MAX(T$3:T171)+1)</f>
        <v/>
      </c>
      <c r="U172" s="18" t="str">
        <f>IF(IFERROR(FIND("N",$B172,1),0)=0,"",MAX(U$3:U171)+1)</f>
        <v/>
      </c>
      <c r="V172" s="21">
        <f t="shared" si="2"/>
        <v>0</v>
      </c>
      <c r="W172" s="21"/>
      <c r="X172" s="21" t="e">
        <f>VLOOKUP($A172,Reformat!$A:$K,11,FALSE)</f>
        <v>#N/A</v>
      </c>
    </row>
    <row r="173" spans="1:24" x14ac:dyDescent="0.25">
      <c r="A173" s="18">
        <v>55</v>
      </c>
      <c r="B173" s="21" t="str">
        <f>VLOOKUP(A173,Reformat!A:K,3,FALSE)</f>
        <v>XV</v>
      </c>
      <c r="C173" s="29" t="s">
        <v>255</v>
      </c>
      <c r="D173" s="26">
        <v>0</v>
      </c>
      <c r="E173" s="18">
        <f>IF(IFERROR($B173,"E")="E","",MAX(E$3:E172)+1)</f>
        <v>65</v>
      </c>
      <c r="F173" s="18" t="str">
        <f>IF(IFERROR($B173,"E")="E","",IF(LEFT($B173,1)=F$3,MAX(F$3:F172)+1,""))</f>
        <v/>
      </c>
      <c r="G173" s="18" t="str">
        <f>IF(IFERROR($B173,"E")="E","",IF(LEFT($B173,2)=G$3,MAX(G$3:G172)+1,IF(LEFT($B173,2)=LEFT(G$3,1)&amp;"S",MAX(G$3:G172)+1,"")))</f>
        <v/>
      </c>
      <c r="H173" s="18" t="str">
        <f>IF(IFERROR($B173,"E")="E","",IF(LEFT($B173,3)=H$3,MAX(H$3:H172)+1,""))</f>
        <v/>
      </c>
      <c r="I173" s="18" t="str">
        <f>IF(IFERROR($B173,"E")="E","",IF(LEFT($B173,1)=I$3,MAX(I$3:I172)+1,""))</f>
        <v/>
      </c>
      <c r="J173" s="18" t="str">
        <f>IF(IFERROR($B173,"E")="E","",IF(LEFT($B173,2)=J$3,MAX(J$3:J172)+1,IF(LEFT($B173,2)=LEFT(J$3,1)&amp;"S",MAX(J$3:J172)+1,"")))</f>
        <v/>
      </c>
      <c r="K173" s="18" t="str">
        <f>IF(IFERROR($B173,"E")="E","",IF(LEFT($B173,3)=K$3,MAX(K$3:K172)+1,""))</f>
        <v/>
      </c>
      <c r="L173" s="18">
        <f>IF(IFERROR($B173,"E")="E","",IF(LEFT($B173,1)=L$3,MAX(L$3:L172)+1,""))</f>
        <v>37</v>
      </c>
      <c r="M173" s="18">
        <f>IF(IFERROR($B173,"E")="E","",IF(LEFT($B173,2)=M$3,MAX(M$3:M172)+1,IF(LEFT($B173,2)=LEFT(M$3,1)&amp;"S",MAX(M$3:M172)+1,"")))</f>
        <v>13</v>
      </c>
      <c r="N173" s="18" t="str">
        <f>IF(IFERROR($B173,"E")="E","",IF(LEFT($B173,3)=N$3,MAX(N$3:N172)+1,""))</f>
        <v/>
      </c>
      <c r="O173" s="18" t="str">
        <f>IF(IFERROR(FIND("U",$B173,1),0)=0,"",MAX(O$3:O172)+1)</f>
        <v/>
      </c>
      <c r="P173" s="18" t="str">
        <f>IF(IFERROR(FIND("F",$B173,1),0)=0,"",MAX(P$3:P172)+1)</f>
        <v/>
      </c>
      <c r="Q173" s="18" t="str">
        <f>IF(IFERROR(FIND("M,J",$B173,1),0)=0,"",MAX(Q$3:Q172)+1)</f>
        <v/>
      </c>
      <c r="R173" s="18" t="str">
        <f>IF(IFERROR(FIND("W,J",$B173,1),0)=0,"",MAX(R$3:R172)+1)</f>
        <v/>
      </c>
      <c r="S173" s="18" t="str">
        <f>IF(IFERROR(FIND("X,J",$B173,1),0)=0,"",MAX(S$3:S172)+1)</f>
        <v/>
      </c>
      <c r="T173" s="18" t="str">
        <f>IF(IFERROR(FIND("J",$B173,1),0)=0,"",MAX(T$3:T172)+1)</f>
        <v/>
      </c>
      <c r="U173" s="18" t="str">
        <f>IF(IFERROR(FIND("N",$B173,1),0)=0,"",MAX(U$3:U172)+1)</f>
        <v/>
      </c>
      <c r="V173" s="21">
        <f t="shared" si="2"/>
        <v>13</v>
      </c>
      <c r="W173" s="21"/>
      <c r="X173" s="21" t="str">
        <f>VLOOKUP($A173,Reformat!$A:$K,11,FALSE)</f>
        <v>Andrew Johnston, Stuart Capel, Martine Barrot</v>
      </c>
    </row>
    <row r="174" spans="1:24" x14ac:dyDescent="0.25">
      <c r="A174" s="18">
        <v>61</v>
      </c>
      <c r="B174" s="21" t="str">
        <f>VLOOKUP(A174,Reformat!A:K,3,FALSE)</f>
        <v>W,N</v>
      </c>
      <c r="C174" s="29" t="s">
        <v>267</v>
      </c>
      <c r="D174" s="26">
        <v>0</v>
      </c>
      <c r="E174" s="18">
        <f>IF(IFERROR($B174,"E")="E","",MAX(E$3:E173)+1)</f>
        <v>66</v>
      </c>
      <c r="F174" s="18" t="str">
        <f>IF(IFERROR($B174,"E")="E","",IF(LEFT($B174,1)=F$3,MAX(F$3:F173)+1,""))</f>
        <v/>
      </c>
      <c r="G174" s="18" t="str">
        <f>IF(IFERROR($B174,"E")="E","",IF(LEFT($B174,2)=G$3,MAX(G$3:G173)+1,IF(LEFT($B174,2)=LEFT(G$3,1)&amp;"S",MAX(G$3:G173)+1,"")))</f>
        <v/>
      </c>
      <c r="H174" s="18" t="str">
        <f>IF(IFERROR($B174,"E")="E","",IF(LEFT($B174,3)=H$3,MAX(H$3:H173)+1,""))</f>
        <v/>
      </c>
      <c r="I174" s="18">
        <f>IF(IFERROR($B174,"E")="E","",IF(LEFT($B174,1)=I$3,MAX(I$3:I173)+1,""))</f>
        <v>25</v>
      </c>
      <c r="J174" s="18" t="str">
        <f>IF(IFERROR($B174,"E")="E","",IF(LEFT($B174,2)=J$3,MAX(J$3:J173)+1,IF(LEFT($B174,2)=LEFT(J$3,1)&amp;"S",MAX(J$3:J173)+1,"")))</f>
        <v/>
      </c>
      <c r="K174" s="18" t="str">
        <f>IF(IFERROR($B174,"E")="E","",IF(LEFT($B174,3)=K$3,MAX(K$3:K173)+1,""))</f>
        <v/>
      </c>
      <c r="L174" s="18" t="str">
        <f>IF(IFERROR($B174,"E")="E","",IF(LEFT($B174,1)=L$3,MAX(L$3:L173)+1,""))</f>
        <v/>
      </c>
      <c r="M174" s="18" t="str">
        <f>IF(IFERROR($B174,"E")="E","",IF(LEFT($B174,2)=M$3,MAX(M$3:M173)+1,IF(LEFT($B174,2)=LEFT(M$3,1)&amp;"S",MAX(M$3:M173)+1,"")))</f>
        <v/>
      </c>
      <c r="N174" s="18" t="str">
        <f>IF(IFERROR($B174,"E")="E","",IF(LEFT($B174,3)=N$3,MAX(N$3:N173)+1,""))</f>
        <v/>
      </c>
      <c r="O174" s="18" t="str">
        <f>IF(IFERROR(FIND("U",$B174,1),0)=0,"",MAX(O$3:O173)+1)</f>
        <v/>
      </c>
      <c r="P174" s="18" t="str">
        <f>IF(IFERROR(FIND("F",$B174,1),0)=0,"",MAX(P$3:P173)+1)</f>
        <v/>
      </c>
      <c r="Q174" s="18" t="str">
        <f>IF(IFERROR(FIND("M,J",$B174,1),0)=0,"",MAX(Q$3:Q173)+1)</f>
        <v/>
      </c>
      <c r="R174" s="18" t="str">
        <f>IF(IFERROR(FIND("W,J",$B174,1),0)=0,"",MAX(R$3:R173)+1)</f>
        <v/>
      </c>
      <c r="S174" s="18" t="str">
        <f>IF(IFERROR(FIND("X,J",$B174,1),0)=0,"",MAX(S$3:S173)+1)</f>
        <v/>
      </c>
      <c r="T174" s="18" t="str">
        <f>IF(IFERROR(FIND("J",$B174,1),0)=0,"",MAX(T$3:T173)+1)</f>
        <v/>
      </c>
      <c r="U174" s="18">
        <f>IF(IFERROR(FIND("N",$B174,1),0)=0,"",MAX(U$3:U173)+1)</f>
        <v>14</v>
      </c>
      <c r="V174" s="21">
        <f t="shared" si="2"/>
        <v>14</v>
      </c>
      <c r="W174" s="21"/>
      <c r="X174" s="21" t="str">
        <f>VLOOKUP($A174,Reformat!$A:$K,11,FALSE)</f>
        <v>Zoe Fleming, Denise Hulonce</v>
      </c>
    </row>
    <row r="175" spans="1:24" x14ac:dyDescent="0.25">
      <c r="A175" s="18">
        <v>72</v>
      </c>
      <c r="B175" s="21" t="e">
        <f>VLOOKUP(A175,Reformat!A:K,3,FALSE)</f>
        <v>#N/A</v>
      </c>
      <c r="C175" s="29" t="s">
        <v>275</v>
      </c>
      <c r="D175" s="26">
        <v>0</v>
      </c>
      <c r="E175" s="18" t="str">
        <f>IF(IFERROR($B175,"E")="E","",MAX(E$3:E174)+1)</f>
        <v/>
      </c>
      <c r="F175" s="18" t="str">
        <f>IF(IFERROR($B175,"E")="E","",IF(LEFT($B175,1)=F$3,MAX(F$3:F174)+1,""))</f>
        <v/>
      </c>
      <c r="G175" s="18" t="str">
        <f>IF(IFERROR($B175,"E")="E","",IF(LEFT($B175,2)=G$3,MAX(G$3:G174)+1,IF(LEFT($B175,2)=LEFT(G$3,1)&amp;"S",MAX(G$3:G174)+1,"")))</f>
        <v/>
      </c>
      <c r="H175" s="18" t="str">
        <f>IF(IFERROR($B175,"E")="E","",IF(LEFT($B175,3)=H$3,MAX(H$3:H174)+1,""))</f>
        <v/>
      </c>
      <c r="I175" s="18" t="str">
        <f>IF(IFERROR($B175,"E")="E","",IF(LEFT($B175,1)=I$3,MAX(I$3:I174)+1,""))</f>
        <v/>
      </c>
      <c r="J175" s="18" t="str">
        <f>IF(IFERROR($B175,"E")="E","",IF(LEFT($B175,2)=J$3,MAX(J$3:J174)+1,IF(LEFT($B175,2)=LEFT(J$3,1)&amp;"S",MAX(J$3:J174)+1,"")))</f>
        <v/>
      </c>
      <c r="K175" s="18" t="str">
        <f>IF(IFERROR($B175,"E")="E","",IF(LEFT($B175,3)=K$3,MAX(K$3:K174)+1,""))</f>
        <v/>
      </c>
      <c r="L175" s="18" t="str">
        <f>IF(IFERROR($B175,"E")="E","",IF(LEFT($B175,1)=L$3,MAX(L$3:L174)+1,""))</f>
        <v/>
      </c>
      <c r="M175" s="18" t="str">
        <f>IF(IFERROR($B175,"E")="E","",IF(LEFT($B175,2)=M$3,MAX(M$3:M174)+1,IF(LEFT($B175,2)=LEFT(M$3,1)&amp;"S",MAX(M$3:M174)+1,"")))</f>
        <v/>
      </c>
      <c r="N175" s="18" t="str">
        <f>IF(IFERROR($B175,"E")="E","",IF(LEFT($B175,3)=N$3,MAX(N$3:N174)+1,""))</f>
        <v/>
      </c>
      <c r="O175" s="18" t="str">
        <f>IF(IFERROR(FIND("U",$B175,1),0)=0,"",MAX(O$3:O174)+1)</f>
        <v/>
      </c>
      <c r="P175" s="18" t="str">
        <f>IF(IFERROR(FIND("F",$B175,1),0)=0,"",MAX(P$3:P174)+1)</f>
        <v/>
      </c>
      <c r="Q175" s="18" t="str">
        <f>IF(IFERROR(FIND("M,J",$B175,1),0)=0,"",MAX(Q$3:Q174)+1)</f>
        <v/>
      </c>
      <c r="R175" s="18" t="str">
        <f>IF(IFERROR(FIND("W,J",$B175,1),0)=0,"",MAX(R$3:R174)+1)</f>
        <v/>
      </c>
      <c r="S175" s="18" t="str">
        <f>IF(IFERROR(FIND("X,J",$B175,1),0)=0,"",MAX(S$3:S174)+1)</f>
        <v/>
      </c>
      <c r="T175" s="18" t="str">
        <f>IF(IFERROR(FIND("J",$B175,1),0)=0,"",MAX(T$3:T174)+1)</f>
        <v/>
      </c>
      <c r="U175" s="18" t="str">
        <f>IF(IFERROR(FIND("N",$B175,1),0)=0,"",MAX(U$3:U174)+1)</f>
        <v/>
      </c>
      <c r="V175" s="21">
        <f t="shared" si="2"/>
        <v>0</v>
      </c>
      <c r="W175" s="21"/>
      <c r="X175" s="21" t="e">
        <f>VLOOKUP($A175,Reformat!$A:$K,11,FALSE)</f>
        <v>#N/A</v>
      </c>
    </row>
    <row r="176" spans="1:24" x14ac:dyDescent="0.25">
      <c r="A176" s="18">
        <v>98</v>
      </c>
      <c r="B176" s="21" t="e">
        <f>VLOOKUP(A176,Reformat!A:K,3,FALSE)</f>
        <v>#N/A</v>
      </c>
      <c r="C176" s="29" t="s">
        <v>285</v>
      </c>
      <c r="D176" s="26">
        <v>0</v>
      </c>
      <c r="E176" s="18" t="str">
        <f>IF(IFERROR($B176,"E")="E","",MAX(E$3:E175)+1)</f>
        <v/>
      </c>
      <c r="F176" s="18" t="str">
        <f>IF(IFERROR($B176,"E")="E","",IF(LEFT($B176,1)=F$3,MAX(F$3:F175)+1,""))</f>
        <v/>
      </c>
      <c r="G176" s="18" t="str">
        <f>IF(IFERROR($B176,"E")="E","",IF(LEFT($B176,2)=G$3,MAX(G$3:G175)+1,IF(LEFT($B176,2)=LEFT(G$3,1)&amp;"S",MAX(G$3:G175)+1,"")))</f>
        <v/>
      </c>
      <c r="H176" s="18" t="str">
        <f>IF(IFERROR($B176,"E")="E","",IF(LEFT($B176,3)=H$3,MAX(H$3:H175)+1,""))</f>
        <v/>
      </c>
      <c r="I176" s="18" t="str">
        <f>IF(IFERROR($B176,"E")="E","",IF(LEFT($B176,1)=I$3,MAX(I$3:I175)+1,""))</f>
        <v/>
      </c>
      <c r="J176" s="18" t="str">
        <f>IF(IFERROR($B176,"E")="E","",IF(LEFT($B176,2)=J$3,MAX(J$3:J175)+1,IF(LEFT($B176,2)=LEFT(J$3,1)&amp;"S",MAX(J$3:J175)+1,"")))</f>
        <v/>
      </c>
      <c r="K176" s="18" t="str">
        <f>IF(IFERROR($B176,"E")="E","",IF(LEFT($B176,3)=K$3,MAX(K$3:K175)+1,""))</f>
        <v/>
      </c>
      <c r="L176" s="18" t="str">
        <f>IF(IFERROR($B176,"E")="E","",IF(LEFT($B176,1)=L$3,MAX(L$3:L175)+1,""))</f>
        <v/>
      </c>
      <c r="M176" s="18" t="str">
        <f>IF(IFERROR($B176,"E")="E","",IF(LEFT($B176,2)=M$3,MAX(M$3:M175)+1,IF(LEFT($B176,2)=LEFT(M$3,1)&amp;"S",MAX(M$3:M175)+1,"")))</f>
        <v/>
      </c>
      <c r="N176" s="18" t="str">
        <f>IF(IFERROR($B176,"E")="E","",IF(LEFT($B176,3)=N$3,MAX(N$3:N175)+1,""))</f>
        <v/>
      </c>
      <c r="O176" s="18" t="str">
        <f>IF(IFERROR(FIND("U",$B176,1),0)=0,"",MAX(O$3:O175)+1)</f>
        <v/>
      </c>
      <c r="P176" s="18" t="str">
        <f>IF(IFERROR(FIND("F",$B176,1),0)=0,"",MAX(P$3:P175)+1)</f>
        <v/>
      </c>
      <c r="Q176" s="18" t="str">
        <f>IF(IFERROR(FIND("M,J",$B176,1),0)=0,"",MAX(Q$3:Q175)+1)</f>
        <v/>
      </c>
      <c r="R176" s="18" t="str">
        <f>IF(IFERROR(FIND("W,J",$B176,1),0)=0,"",MAX(R$3:R175)+1)</f>
        <v/>
      </c>
      <c r="S176" s="18" t="str">
        <f>IF(IFERROR(FIND("X,J",$B176,1),0)=0,"",MAX(S$3:S175)+1)</f>
        <v/>
      </c>
      <c r="T176" s="18" t="str">
        <f>IF(IFERROR(FIND("J",$B176,1),0)=0,"",MAX(T$3:T175)+1)</f>
        <v/>
      </c>
      <c r="U176" s="18" t="str">
        <f>IF(IFERROR(FIND("N",$B176,1),0)=0,"",MAX(U$3:U175)+1)</f>
        <v/>
      </c>
      <c r="V176" s="21">
        <f t="shared" si="2"/>
        <v>0</v>
      </c>
      <c r="W176" s="21"/>
      <c r="X176" s="21" t="e">
        <f>VLOOKUP($A176,Reformat!$A:$K,11,FALSE)</f>
        <v>#N/A</v>
      </c>
    </row>
    <row r="177" spans="1:25" x14ac:dyDescent="0.25">
      <c r="A177" s="18">
        <v>100</v>
      </c>
      <c r="B177" s="21" t="e">
        <f>VLOOKUP(A177,Reformat!A:K,3,FALSE)</f>
        <v>#N/A</v>
      </c>
      <c r="C177" s="29" t="s">
        <v>292</v>
      </c>
      <c r="D177" s="26">
        <v>0</v>
      </c>
      <c r="E177" s="18" t="str">
        <f>IF(IFERROR($B177,"E")="E","",MAX(E$3:E176)+1)</f>
        <v/>
      </c>
      <c r="F177" s="18" t="str">
        <f>IF(IFERROR($B177,"E")="E","",IF(LEFT($B177,1)=F$3,MAX(F$3:F176)+1,""))</f>
        <v/>
      </c>
      <c r="G177" s="18" t="str">
        <f>IF(IFERROR($B177,"E")="E","",IF(LEFT($B177,2)=G$3,MAX(G$3:G176)+1,IF(LEFT($B177,2)=LEFT(G$3,1)&amp;"S",MAX(G$3:G176)+1,"")))</f>
        <v/>
      </c>
      <c r="H177" s="18" t="str">
        <f>IF(IFERROR($B177,"E")="E","",IF(LEFT($B177,3)=H$3,MAX(H$3:H176)+1,""))</f>
        <v/>
      </c>
      <c r="I177" s="18" t="str">
        <f>IF(IFERROR($B177,"E")="E","",IF(LEFT($B177,1)=I$3,MAX(I$3:I176)+1,""))</f>
        <v/>
      </c>
      <c r="J177" s="18" t="str">
        <f>IF(IFERROR($B177,"E")="E","",IF(LEFT($B177,2)=J$3,MAX(J$3:J176)+1,IF(LEFT($B177,2)=LEFT(J$3,1)&amp;"S",MAX(J$3:J176)+1,"")))</f>
        <v/>
      </c>
      <c r="K177" s="18" t="str">
        <f>IF(IFERROR($B177,"E")="E","",IF(LEFT($B177,3)=K$3,MAX(K$3:K176)+1,""))</f>
        <v/>
      </c>
      <c r="L177" s="18" t="str">
        <f>IF(IFERROR($B177,"E")="E","",IF(LEFT($B177,1)=L$3,MAX(L$3:L176)+1,""))</f>
        <v/>
      </c>
      <c r="M177" s="18" t="str">
        <f>IF(IFERROR($B177,"E")="E","",IF(LEFT($B177,2)=M$3,MAX(M$3:M176)+1,IF(LEFT($B177,2)=LEFT(M$3,1)&amp;"S",MAX(M$3:M176)+1,"")))</f>
        <v/>
      </c>
      <c r="N177" s="18" t="str">
        <f>IF(IFERROR($B177,"E")="E","",IF(LEFT($B177,3)=N$3,MAX(N$3:N176)+1,""))</f>
        <v/>
      </c>
      <c r="O177" s="18" t="str">
        <f>IF(IFERROR(FIND("U",$B177,1),0)=0,"",MAX(O$3:O176)+1)</f>
        <v/>
      </c>
      <c r="P177" s="18" t="str">
        <f>IF(IFERROR(FIND("F",$B177,1),0)=0,"",MAX(P$3:P176)+1)</f>
        <v/>
      </c>
      <c r="Q177" s="18" t="str">
        <f>IF(IFERROR(FIND("M,J",$B177,1),0)=0,"",MAX(Q$3:Q176)+1)</f>
        <v/>
      </c>
      <c r="R177" s="18" t="str">
        <f>IF(IFERROR(FIND("W,J",$B177,1),0)=0,"",MAX(R$3:R176)+1)</f>
        <v/>
      </c>
      <c r="S177" s="18" t="str">
        <f>IF(IFERROR(FIND("X,J",$B177,1),0)=0,"",MAX(S$3:S176)+1)</f>
        <v/>
      </c>
      <c r="T177" s="18" t="str">
        <f>IF(IFERROR(FIND("J",$B177,1),0)=0,"",MAX(T$3:T176)+1)</f>
        <v/>
      </c>
      <c r="U177" s="18" t="str">
        <f>IF(IFERROR(FIND("N",$B177,1),0)=0,"",MAX(U$3:U176)+1)</f>
        <v/>
      </c>
      <c r="V177" s="21">
        <f t="shared" si="2"/>
        <v>0</v>
      </c>
      <c r="W177" s="21"/>
      <c r="X177" s="21" t="e">
        <f>VLOOKUP($A177,Reformat!$A:$K,11,FALSE)</f>
        <v>#N/A</v>
      </c>
    </row>
    <row r="178" spans="1:25" x14ac:dyDescent="0.25">
      <c r="A178" s="18">
        <v>99</v>
      </c>
      <c r="B178" s="21" t="e">
        <f>VLOOKUP(A178,Reformat!A:K,3,FALSE)</f>
        <v>#N/A</v>
      </c>
      <c r="C178" s="29" t="s">
        <v>293</v>
      </c>
      <c r="D178" s="26">
        <v>0</v>
      </c>
      <c r="E178" s="18" t="str">
        <f>IF(IFERROR($B178,"E")="E","",MAX(E$3:E177)+1)</f>
        <v/>
      </c>
      <c r="F178" s="18" t="str">
        <f>IF(IFERROR($B178,"E")="E","",IF(LEFT($B178,1)=F$3,MAX(F$3:F177)+1,""))</f>
        <v/>
      </c>
      <c r="G178" s="18" t="str">
        <f>IF(IFERROR($B178,"E")="E","",IF(LEFT($B178,2)=G$3,MAX(G$3:G177)+1,IF(LEFT($B178,2)=LEFT(G$3,1)&amp;"S",MAX(G$3:G177)+1,"")))</f>
        <v/>
      </c>
      <c r="H178" s="18" t="str">
        <f>IF(IFERROR($B178,"E")="E","",IF(LEFT($B178,3)=H$3,MAX(H$3:H177)+1,""))</f>
        <v/>
      </c>
      <c r="I178" s="18" t="str">
        <f>IF(IFERROR($B178,"E")="E","",IF(LEFT($B178,1)=I$3,MAX(I$3:I177)+1,""))</f>
        <v/>
      </c>
      <c r="J178" s="18" t="str">
        <f>IF(IFERROR($B178,"E")="E","",IF(LEFT($B178,2)=J$3,MAX(J$3:J177)+1,IF(LEFT($B178,2)=LEFT(J$3,1)&amp;"S",MAX(J$3:J177)+1,"")))</f>
        <v/>
      </c>
      <c r="K178" s="18" t="str">
        <f>IF(IFERROR($B178,"E")="E","",IF(LEFT($B178,3)=K$3,MAX(K$3:K177)+1,""))</f>
        <v/>
      </c>
      <c r="L178" s="18" t="str">
        <f>IF(IFERROR($B178,"E")="E","",IF(LEFT($B178,1)=L$3,MAX(L$3:L177)+1,""))</f>
        <v/>
      </c>
      <c r="M178" s="18" t="str">
        <f>IF(IFERROR($B178,"E")="E","",IF(LEFT($B178,2)=M$3,MAX(M$3:M177)+1,IF(LEFT($B178,2)=LEFT(M$3,1)&amp;"S",MAX(M$3:M177)+1,"")))</f>
        <v/>
      </c>
      <c r="N178" s="18" t="str">
        <f>IF(IFERROR($B178,"E")="E","",IF(LEFT($B178,3)=N$3,MAX(N$3:N177)+1,""))</f>
        <v/>
      </c>
      <c r="O178" s="18" t="str">
        <f>IF(IFERROR(FIND("U",$B178,1),0)=0,"",MAX(O$3:O177)+1)</f>
        <v/>
      </c>
      <c r="P178" s="18" t="str">
        <f>IF(IFERROR(FIND("F",$B178,1),0)=0,"",MAX(P$3:P177)+1)</f>
        <v/>
      </c>
      <c r="Q178" s="18" t="str">
        <f>IF(IFERROR(FIND("M,J",$B178,1),0)=0,"",MAX(Q$3:Q177)+1)</f>
        <v/>
      </c>
      <c r="R178" s="18" t="str">
        <f>IF(IFERROR(FIND("W,J",$B178,1),0)=0,"",MAX(R$3:R177)+1)</f>
        <v/>
      </c>
      <c r="S178" s="18" t="str">
        <f>IF(IFERROR(FIND("X,J",$B178,1),0)=0,"",MAX(S$3:S177)+1)</f>
        <v/>
      </c>
      <c r="T178" s="18" t="str">
        <f>IF(IFERROR(FIND("J",$B178,1),0)=0,"",MAX(T$3:T177)+1)</f>
        <v/>
      </c>
      <c r="U178" s="18" t="str">
        <f>IF(IFERROR(FIND("N",$B178,1),0)=0,"",MAX(U$3:U177)+1)</f>
        <v/>
      </c>
      <c r="V178" s="21">
        <f t="shared" si="2"/>
        <v>0</v>
      </c>
      <c r="W178" s="21"/>
      <c r="X178" s="21" t="e">
        <f>VLOOKUP($A178,Reformat!$A:$K,11,FALSE)</f>
        <v>#N/A</v>
      </c>
    </row>
    <row r="179" spans="1:25" x14ac:dyDescent="0.25">
      <c r="A179" s="18">
        <v>160</v>
      </c>
      <c r="B179" s="21" t="e">
        <f>VLOOKUP(A179,Reformat!A:K,3,FALSE)</f>
        <v>#N/A</v>
      </c>
      <c r="C179" s="29" t="s">
        <v>294</v>
      </c>
      <c r="D179" s="26">
        <v>0</v>
      </c>
      <c r="E179" s="18" t="str">
        <f>IF(IFERROR($B179,"E")="E","",MAX(E$3:E178)+1)</f>
        <v/>
      </c>
      <c r="F179" s="18" t="str">
        <f>IF(IFERROR($B179,"E")="E","",IF(LEFT($B179,1)=F$3,MAX(F$3:F178)+1,""))</f>
        <v/>
      </c>
      <c r="G179" s="18" t="str">
        <f>IF(IFERROR($B179,"E")="E","",IF(LEFT($B179,2)=G$3,MAX(G$3:G178)+1,IF(LEFT($B179,2)=LEFT(G$3,1)&amp;"S",MAX(G$3:G178)+1,"")))</f>
        <v/>
      </c>
      <c r="H179" s="18" t="str">
        <f>IF(IFERROR($B179,"E")="E","",IF(LEFT($B179,3)=H$3,MAX(H$3:H178)+1,""))</f>
        <v/>
      </c>
      <c r="I179" s="18" t="str">
        <f>IF(IFERROR($B179,"E")="E","",IF(LEFT($B179,1)=I$3,MAX(I$3:I178)+1,""))</f>
        <v/>
      </c>
      <c r="J179" s="18" t="str">
        <f>IF(IFERROR($B179,"E")="E","",IF(LEFT($B179,2)=J$3,MAX(J$3:J178)+1,IF(LEFT($B179,2)=LEFT(J$3,1)&amp;"S",MAX(J$3:J178)+1,"")))</f>
        <v/>
      </c>
      <c r="K179" s="18" t="str">
        <f>IF(IFERROR($B179,"E")="E","",IF(LEFT($B179,3)=K$3,MAX(K$3:K178)+1,""))</f>
        <v/>
      </c>
      <c r="L179" s="18" t="str">
        <f>IF(IFERROR($B179,"E")="E","",IF(LEFT($B179,1)=L$3,MAX(L$3:L178)+1,""))</f>
        <v/>
      </c>
      <c r="M179" s="18" t="str">
        <f>IF(IFERROR($B179,"E")="E","",IF(LEFT($B179,2)=M$3,MAX(M$3:M178)+1,IF(LEFT($B179,2)=LEFT(M$3,1)&amp;"S",MAX(M$3:M178)+1,"")))</f>
        <v/>
      </c>
      <c r="N179" s="18" t="str">
        <f>IF(IFERROR($B179,"E")="E","",IF(LEFT($B179,3)=N$3,MAX(N$3:N178)+1,""))</f>
        <v/>
      </c>
      <c r="O179" s="18" t="str">
        <f>IF(IFERROR(FIND("U",$B179,1),0)=0,"",MAX(O$3:O178)+1)</f>
        <v/>
      </c>
      <c r="P179" s="18" t="str">
        <f>IF(IFERROR(FIND("F",$B179,1),0)=0,"",MAX(P$3:P178)+1)</f>
        <v/>
      </c>
      <c r="Q179" s="18" t="str">
        <f>IF(IFERROR(FIND("M,J",$B179,1),0)=0,"",MAX(Q$3:Q178)+1)</f>
        <v/>
      </c>
      <c r="R179" s="18" t="str">
        <f>IF(IFERROR(FIND("W,J",$B179,1),0)=0,"",MAX(R$3:R178)+1)</f>
        <v/>
      </c>
      <c r="S179" s="18" t="str">
        <f>IF(IFERROR(FIND("X,J",$B179,1),0)=0,"",MAX(S$3:S178)+1)</f>
        <v/>
      </c>
      <c r="T179" s="18" t="str">
        <f>IF(IFERROR(FIND("J",$B179,1),0)=0,"",MAX(T$3:T178)+1)</f>
        <v/>
      </c>
      <c r="U179" s="18" t="str">
        <f>IF(IFERROR(FIND("N",$B179,1),0)=0,"",MAX(U$3:U178)+1)</f>
        <v/>
      </c>
      <c r="V179" s="21">
        <f t="shared" si="2"/>
        <v>0</v>
      </c>
      <c r="W179" s="21"/>
      <c r="X179" s="21" t="e">
        <f>VLOOKUP($A179,Reformat!$A:$K,11,FALSE)</f>
        <v>#N/A</v>
      </c>
    </row>
    <row r="180" spans="1:25" x14ac:dyDescent="0.25">
      <c r="A180" s="18">
        <v>148</v>
      </c>
      <c r="B180" s="21" t="e">
        <f>VLOOKUP(A180,Reformat!A:K,3,FALSE)</f>
        <v>#N/A</v>
      </c>
      <c r="C180" s="29" t="s">
        <v>298</v>
      </c>
      <c r="D180" s="26">
        <v>0</v>
      </c>
      <c r="E180" s="18" t="str">
        <f>IF(IFERROR($B180,"E")="E","",MAX(E$3:E179)+1)</f>
        <v/>
      </c>
      <c r="F180" s="18" t="str">
        <f>IF(IFERROR($B180,"E")="E","",IF(LEFT($B180,1)=F$3,MAX(F$3:F179)+1,""))</f>
        <v/>
      </c>
      <c r="G180" s="18" t="str">
        <f>IF(IFERROR($B180,"E")="E","",IF(LEFT($B180,2)=G$3,MAX(G$3:G179)+1,IF(LEFT($B180,2)=LEFT(G$3,1)&amp;"S",MAX(G$3:G179)+1,"")))</f>
        <v/>
      </c>
      <c r="H180" s="18" t="str">
        <f>IF(IFERROR($B180,"E")="E","",IF(LEFT($B180,3)=H$3,MAX(H$3:H179)+1,""))</f>
        <v/>
      </c>
      <c r="I180" s="18" t="str">
        <f>IF(IFERROR($B180,"E")="E","",IF(LEFT($B180,1)=I$3,MAX(I$3:I179)+1,""))</f>
        <v/>
      </c>
      <c r="J180" s="18" t="str">
        <f>IF(IFERROR($B180,"E")="E","",IF(LEFT($B180,2)=J$3,MAX(J$3:J179)+1,IF(LEFT($B180,2)=LEFT(J$3,1)&amp;"S",MAX(J$3:J179)+1,"")))</f>
        <v/>
      </c>
      <c r="K180" s="18" t="str">
        <f>IF(IFERROR($B180,"E")="E","",IF(LEFT($B180,3)=K$3,MAX(K$3:K179)+1,""))</f>
        <v/>
      </c>
      <c r="L180" s="18" t="str">
        <f>IF(IFERROR($B180,"E")="E","",IF(LEFT($B180,1)=L$3,MAX(L$3:L179)+1,""))</f>
        <v/>
      </c>
      <c r="M180" s="18" t="str">
        <f>IF(IFERROR($B180,"E")="E","",IF(LEFT($B180,2)=M$3,MAX(M$3:M179)+1,IF(LEFT($B180,2)=LEFT(M$3,1)&amp;"S",MAX(M$3:M179)+1,"")))</f>
        <v/>
      </c>
      <c r="N180" s="18" t="str">
        <f>IF(IFERROR($B180,"E")="E","",IF(LEFT($B180,3)=N$3,MAX(N$3:N179)+1,""))</f>
        <v/>
      </c>
      <c r="O180" s="18" t="str">
        <f>IF(IFERROR(FIND("U",$B180,1),0)=0,"",MAX(O$3:O179)+1)</f>
        <v/>
      </c>
      <c r="P180" s="18" t="str">
        <f>IF(IFERROR(FIND("F",$B180,1),0)=0,"",MAX(P$3:P179)+1)</f>
        <v/>
      </c>
      <c r="Q180" s="18" t="str">
        <f>IF(IFERROR(FIND("M,J",$B180,1),0)=0,"",MAX(Q$3:Q179)+1)</f>
        <v/>
      </c>
      <c r="R180" s="18" t="str">
        <f>IF(IFERROR(FIND("W,J",$B180,1),0)=0,"",MAX(R$3:R179)+1)</f>
        <v/>
      </c>
      <c r="S180" s="18" t="str">
        <f>IF(IFERROR(FIND("X,J",$B180,1),0)=0,"",MAX(S$3:S179)+1)</f>
        <v/>
      </c>
      <c r="T180" s="18" t="str">
        <f>IF(IFERROR(FIND("J",$B180,1),0)=0,"",MAX(T$3:T179)+1)</f>
        <v/>
      </c>
      <c r="U180" s="18" t="str">
        <f>IF(IFERROR(FIND("N",$B180,1),0)=0,"",MAX(U$3:U179)+1)</f>
        <v/>
      </c>
      <c r="V180" s="21">
        <f t="shared" si="2"/>
        <v>0</v>
      </c>
      <c r="W180" s="21"/>
      <c r="X180" s="21" t="e">
        <f>VLOOKUP($A180,Reformat!$A:$K,11,FALSE)</f>
        <v>#N/A</v>
      </c>
    </row>
    <row r="181" spans="1:25" x14ac:dyDescent="0.25">
      <c r="A181" s="18">
        <v>49</v>
      </c>
      <c r="B181" s="21" t="str">
        <f>VLOOKUP(A181,Reformat!A:K,3,FALSE)</f>
        <v>MV</v>
      </c>
      <c r="C181" s="29" t="s">
        <v>302</v>
      </c>
      <c r="D181" s="26">
        <v>0</v>
      </c>
      <c r="E181" s="18">
        <f>IF(IFERROR($B181,"E")="E","",MAX(E$3:E180)+1)</f>
        <v>67</v>
      </c>
      <c r="F181" s="18">
        <f>IF(IFERROR($B181,"E")="E","",IF(LEFT($B181,1)=F$3,MAX(F$3:F180)+1,""))</f>
        <v>5</v>
      </c>
      <c r="G181" s="18">
        <f>IF(IFERROR($B181,"E")="E","",IF(LEFT($B181,2)=G$3,MAX(G$3:G180)+1,IF(LEFT($B181,2)=LEFT(G$3,1)&amp;"S",MAX(G$3:G180)+1,"")))</f>
        <v>2</v>
      </c>
      <c r="H181" s="18" t="str">
        <f>IF(IFERROR($B181,"E")="E","",IF(LEFT($B181,3)=H$3,MAX(H$3:H180)+1,""))</f>
        <v/>
      </c>
      <c r="I181" s="18" t="str">
        <f>IF(IFERROR($B181,"E")="E","",IF(LEFT($B181,1)=I$3,MAX(I$3:I180)+1,""))</f>
        <v/>
      </c>
      <c r="J181" s="18" t="str">
        <f>IF(IFERROR($B181,"E")="E","",IF(LEFT($B181,2)=J$3,MAX(J$3:J180)+1,IF(LEFT($B181,2)=LEFT(J$3,1)&amp;"S",MAX(J$3:J180)+1,"")))</f>
        <v/>
      </c>
      <c r="K181" s="18" t="str">
        <f>IF(IFERROR($B181,"E")="E","",IF(LEFT($B181,3)=K$3,MAX(K$3:K180)+1,""))</f>
        <v/>
      </c>
      <c r="L181" s="18" t="str">
        <f>IF(IFERROR($B181,"E")="E","",IF(LEFT($B181,1)=L$3,MAX(L$3:L180)+1,""))</f>
        <v/>
      </c>
      <c r="M181" s="18" t="str">
        <f>IF(IFERROR($B181,"E")="E","",IF(LEFT($B181,2)=M$3,MAX(M$3:M180)+1,IF(LEFT($B181,2)=LEFT(M$3,1)&amp;"S",MAX(M$3:M180)+1,"")))</f>
        <v/>
      </c>
      <c r="N181" s="18" t="str">
        <f>IF(IFERROR($B181,"E")="E","",IF(LEFT($B181,3)=N$3,MAX(N$3:N180)+1,""))</f>
        <v/>
      </c>
      <c r="O181" s="18" t="str">
        <f>IF(IFERROR(FIND("U",$B181,1),0)=0,"",MAX(O$3:O180)+1)</f>
        <v/>
      </c>
      <c r="P181" s="18" t="str">
        <f>IF(IFERROR(FIND("F",$B181,1),0)=0,"",MAX(P$3:P180)+1)</f>
        <v/>
      </c>
      <c r="Q181" s="18" t="str">
        <f>IF(IFERROR(FIND("M,J",$B181,1),0)=0,"",MAX(Q$3:Q180)+1)</f>
        <v/>
      </c>
      <c r="R181" s="18" t="str">
        <f>IF(IFERROR(FIND("W,J",$B181,1),0)=0,"",MAX(R$3:R180)+1)</f>
        <v/>
      </c>
      <c r="S181" s="18" t="str">
        <f>IF(IFERROR(FIND("X,J",$B181,1),0)=0,"",MAX(S$3:S180)+1)</f>
        <v/>
      </c>
      <c r="T181" s="18" t="str">
        <f>IF(IFERROR(FIND("J",$B181,1),0)=0,"",MAX(T$3:T180)+1)</f>
        <v/>
      </c>
      <c r="U181" s="18" t="str">
        <f>IF(IFERROR(FIND("N",$B181,1),0)=0,"",MAX(U$3:U180)+1)</f>
        <v/>
      </c>
      <c r="V181" s="21">
        <f t="shared" si="2"/>
        <v>2</v>
      </c>
      <c r="W181" s="21"/>
      <c r="X181" s="21" t="str">
        <f>VLOOKUP($A181,Reformat!$A:$K,11,FALSE)</f>
        <v>Phil Giddings, Andrew Hunter</v>
      </c>
    </row>
    <row r="182" spans="1:25" x14ac:dyDescent="0.25">
      <c r="A182" s="18">
        <v>149</v>
      </c>
      <c r="B182" s="21" t="e">
        <f>VLOOKUP(A182,Reformat!A:K,3,FALSE)</f>
        <v>#N/A</v>
      </c>
      <c r="C182" s="29" t="s">
        <v>303</v>
      </c>
      <c r="D182" s="26">
        <v>0</v>
      </c>
      <c r="E182" s="18" t="str">
        <f>IF(IFERROR($B182,"E")="E","",MAX(E$3:E181)+1)</f>
        <v/>
      </c>
      <c r="F182" s="18" t="str">
        <f>IF(IFERROR($B182,"E")="E","",IF(LEFT($B182,1)=F$3,MAX(F$3:F181)+1,""))</f>
        <v/>
      </c>
      <c r="G182" s="18" t="str">
        <f>IF(IFERROR($B182,"E")="E","",IF(LEFT($B182,2)=G$3,MAX(G$3:G181)+1,IF(LEFT($B182,2)=LEFT(G$3,1)&amp;"S",MAX(G$3:G181)+1,"")))</f>
        <v/>
      </c>
      <c r="H182" s="18" t="str">
        <f>IF(IFERROR($B182,"E")="E","",IF(LEFT($B182,3)=H$3,MAX(H$3:H181)+1,""))</f>
        <v/>
      </c>
      <c r="I182" s="18" t="str">
        <f>IF(IFERROR($B182,"E")="E","",IF(LEFT($B182,1)=I$3,MAX(I$3:I181)+1,""))</f>
        <v/>
      </c>
      <c r="J182" s="18" t="str">
        <f>IF(IFERROR($B182,"E")="E","",IF(LEFT($B182,2)=J$3,MAX(J$3:J181)+1,IF(LEFT($B182,2)=LEFT(J$3,1)&amp;"S",MAX(J$3:J181)+1,"")))</f>
        <v/>
      </c>
      <c r="K182" s="18" t="str">
        <f>IF(IFERROR($B182,"E")="E","",IF(LEFT($B182,3)=K$3,MAX(K$3:K181)+1,""))</f>
        <v/>
      </c>
      <c r="L182" s="18" t="str">
        <f>IF(IFERROR($B182,"E")="E","",IF(LEFT($B182,1)=L$3,MAX(L$3:L181)+1,""))</f>
        <v/>
      </c>
      <c r="M182" s="18" t="str">
        <f>IF(IFERROR($B182,"E")="E","",IF(LEFT($B182,2)=M$3,MAX(M$3:M181)+1,IF(LEFT($B182,2)=LEFT(M$3,1)&amp;"S",MAX(M$3:M181)+1,"")))</f>
        <v/>
      </c>
      <c r="N182" s="18" t="str">
        <f>IF(IFERROR($B182,"E")="E","",IF(LEFT($B182,3)=N$3,MAX(N$3:N181)+1,""))</f>
        <v/>
      </c>
      <c r="O182" s="18" t="str">
        <f>IF(IFERROR(FIND("U",$B182,1),0)=0,"",MAX(O$3:O181)+1)</f>
        <v/>
      </c>
      <c r="P182" s="18" t="str">
        <f>IF(IFERROR(FIND("F",$B182,1),0)=0,"",MAX(P$3:P181)+1)</f>
        <v/>
      </c>
      <c r="Q182" s="18" t="str">
        <f>IF(IFERROR(FIND("M,J",$B182,1),0)=0,"",MAX(Q$3:Q181)+1)</f>
        <v/>
      </c>
      <c r="R182" s="18" t="str">
        <f>IF(IFERROR(FIND("W,J",$B182,1),0)=0,"",MAX(R$3:R181)+1)</f>
        <v/>
      </c>
      <c r="S182" s="18" t="str">
        <f>IF(IFERROR(FIND("X,J",$B182,1),0)=0,"",MAX(S$3:S181)+1)</f>
        <v/>
      </c>
      <c r="T182" s="18" t="str">
        <f>IF(IFERROR(FIND("J",$B182,1),0)=0,"",MAX(T$3:T181)+1)</f>
        <v/>
      </c>
      <c r="U182" s="18" t="str">
        <f>IF(IFERROR(FIND("N",$B182,1),0)=0,"",MAX(U$3:U181)+1)</f>
        <v/>
      </c>
      <c r="V182" s="21">
        <f t="shared" si="2"/>
        <v>0</v>
      </c>
      <c r="W182" s="21"/>
      <c r="X182" s="21" t="e">
        <f>VLOOKUP($A182,Reformat!$A:$K,11,FALSE)</f>
        <v>#N/A</v>
      </c>
    </row>
    <row r="183" spans="1:25" x14ac:dyDescent="0.25">
      <c r="A183" s="18">
        <v>161</v>
      </c>
      <c r="B183" s="21" t="e">
        <f>VLOOKUP(A183,Reformat!A:K,3,FALSE)</f>
        <v>#N/A</v>
      </c>
      <c r="C183" s="29" t="e">
        <v>#N/A</v>
      </c>
      <c r="D183" s="26">
        <v>0</v>
      </c>
      <c r="E183" s="18" t="str">
        <f>IF(IFERROR($B183,"E")="E","",MAX(E$3:E182)+1)</f>
        <v/>
      </c>
      <c r="F183" s="18" t="str">
        <f>IF(IFERROR($B183,"E")="E","",IF(LEFT($B183,1)=F$3,MAX(F$3:F182)+1,""))</f>
        <v/>
      </c>
      <c r="G183" s="18" t="str">
        <f>IF(IFERROR($B183,"E")="E","",IF(LEFT($B183,2)=G$3,MAX(G$3:G182)+1,IF(LEFT($B183,2)=LEFT(G$3,1)&amp;"S",MAX(G$3:G182)+1,"")))</f>
        <v/>
      </c>
      <c r="H183" s="18" t="str">
        <f>IF(IFERROR($B183,"E")="E","",IF(LEFT($B183,3)=H$3,MAX(H$3:H182)+1,""))</f>
        <v/>
      </c>
      <c r="I183" s="18" t="str">
        <f>IF(IFERROR($B183,"E")="E","",IF(LEFT($B183,1)=I$3,MAX(I$3:I182)+1,""))</f>
        <v/>
      </c>
      <c r="J183" s="18" t="str">
        <f>IF(IFERROR($B183,"E")="E","",IF(LEFT($B183,2)=J$3,MAX(J$3:J182)+1,IF(LEFT($B183,2)=LEFT(J$3,1)&amp;"S",MAX(J$3:J182)+1,"")))</f>
        <v/>
      </c>
      <c r="K183" s="18" t="str">
        <f>IF(IFERROR($B183,"E")="E","",IF(LEFT($B183,3)=K$3,MAX(K$3:K182)+1,""))</f>
        <v/>
      </c>
      <c r="L183" s="18" t="str">
        <f>IF(IFERROR($B183,"E")="E","",IF(LEFT($B183,1)=L$3,MAX(L$3:L182)+1,""))</f>
        <v/>
      </c>
      <c r="M183" s="18" t="str">
        <f>IF(IFERROR($B183,"E")="E","",IF(LEFT($B183,2)=M$3,MAX(M$3:M182)+1,IF(LEFT($B183,2)=LEFT(M$3,1)&amp;"S",MAX(M$3:M182)+1,"")))</f>
        <v/>
      </c>
      <c r="N183" s="18" t="str">
        <f>IF(IFERROR($B183,"E")="E","",IF(LEFT($B183,3)=N$3,MAX(N$3:N182)+1,""))</f>
        <v/>
      </c>
      <c r="O183" s="18" t="str">
        <f>IF(IFERROR(FIND("U",$B183,1),0)=0,"",MAX(O$3:O182)+1)</f>
        <v/>
      </c>
      <c r="P183" s="18" t="str">
        <f>IF(IFERROR(FIND("F",$B183,1),0)=0,"",MAX(P$3:P182)+1)</f>
        <v/>
      </c>
      <c r="Q183" s="18" t="str">
        <f>IF(IFERROR(FIND("M,J",$B183,1),0)=0,"",MAX(Q$3:Q182)+1)</f>
        <v/>
      </c>
      <c r="R183" s="18" t="str">
        <f>IF(IFERROR(FIND("W,J",$B183,1),0)=0,"",MAX(R$3:R182)+1)</f>
        <v/>
      </c>
      <c r="S183" s="18" t="str">
        <f>IF(IFERROR(FIND("X,J",$B183,1),0)=0,"",MAX(S$3:S182)+1)</f>
        <v/>
      </c>
      <c r="T183" s="18" t="str">
        <f>IF(IFERROR(FIND("J",$B183,1),0)=0,"",MAX(T$3:T182)+1)</f>
        <v/>
      </c>
      <c r="U183" s="18" t="str">
        <f>IF(IFERROR(FIND("N",$B183,1),0)=0,"",MAX(U$3:U182)+1)</f>
        <v/>
      </c>
      <c r="V183" s="21">
        <f t="shared" si="2"/>
        <v>0</v>
      </c>
      <c r="W183" s="21"/>
      <c r="X183" s="21" t="e">
        <f>VLOOKUP($A183,Reformat!$A:$K,11,FALSE)</f>
        <v>#N/A</v>
      </c>
    </row>
    <row r="184" spans="1:25" x14ac:dyDescent="0.25">
      <c r="A184" s="18">
        <v>179</v>
      </c>
      <c r="B184" s="21" t="e">
        <f>VLOOKUP(A184,Reformat!A:K,3,FALSE)</f>
        <v>#N/A</v>
      </c>
      <c r="C184" s="29" t="e">
        <v>#N/A</v>
      </c>
      <c r="D184" s="26">
        <v>0</v>
      </c>
      <c r="E184" s="18" t="str">
        <f>IF(IFERROR($B184,"E")="E","",MAX(E$3:E183)+1)</f>
        <v/>
      </c>
      <c r="F184" s="18" t="str">
        <f>IF(IFERROR($B184,"E")="E","",IF(LEFT($B184,1)=F$3,MAX(F$3:F183)+1,""))</f>
        <v/>
      </c>
      <c r="G184" s="18" t="str">
        <f>IF(IFERROR($B184,"E")="E","",IF(LEFT($B184,2)=G$3,MAX(G$3:G183)+1,IF(LEFT($B184,2)=LEFT(G$3,1)&amp;"S",MAX(G$3:G183)+1,"")))</f>
        <v/>
      </c>
      <c r="H184" s="18" t="str">
        <f>IF(IFERROR($B184,"E")="E","",IF(LEFT($B184,3)=H$3,MAX(H$3:H183)+1,""))</f>
        <v/>
      </c>
      <c r="I184" s="18" t="str">
        <f>IF(IFERROR($B184,"E")="E","",IF(LEFT($B184,1)=I$3,MAX(I$3:I183)+1,""))</f>
        <v/>
      </c>
      <c r="J184" s="18" t="str">
        <f>IF(IFERROR($B184,"E")="E","",IF(LEFT($B184,2)=J$3,MAX(J$3:J183)+1,IF(LEFT($B184,2)=LEFT(J$3,1)&amp;"S",MAX(J$3:J183)+1,"")))</f>
        <v/>
      </c>
      <c r="K184" s="18" t="str">
        <f>IF(IFERROR($B184,"E")="E","",IF(LEFT($B184,3)=K$3,MAX(K$3:K183)+1,""))</f>
        <v/>
      </c>
      <c r="L184" s="18" t="str">
        <f>IF(IFERROR($B184,"E")="E","",IF(LEFT($B184,1)=L$3,MAX(L$3:L183)+1,""))</f>
        <v/>
      </c>
      <c r="M184" s="18" t="str">
        <f>IF(IFERROR($B184,"E")="E","",IF(LEFT($B184,2)=M$3,MAX(M$3:M183)+1,IF(LEFT($B184,2)=LEFT(M$3,1)&amp;"S",MAX(M$3:M183)+1,"")))</f>
        <v/>
      </c>
      <c r="N184" s="18" t="str">
        <f>IF(IFERROR($B184,"E")="E","",IF(LEFT($B184,3)=N$3,MAX(N$3:N183)+1,""))</f>
        <v/>
      </c>
      <c r="O184" s="18" t="str">
        <f>IF(IFERROR(FIND("U",$B184,1),0)=0,"",MAX(O$3:O183)+1)</f>
        <v/>
      </c>
      <c r="P184" s="18" t="str">
        <f>IF(IFERROR(FIND("F",$B184,1),0)=0,"",MAX(P$3:P183)+1)</f>
        <v/>
      </c>
      <c r="Q184" s="18" t="str">
        <f>IF(IFERROR(FIND("M,J",$B184,1),0)=0,"",MAX(Q$3:Q183)+1)</f>
        <v/>
      </c>
      <c r="R184" s="18" t="str">
        <f>IF(IFERROR(FIND("W,J",$B184,1),0)=0,"",MAX(R$3:R183)+1)</f>
        <v/>
      </c>
      <c r="S184" s="18" t="str">
        <f>IF(IFERROR(FIND("X,J",$B184,1),0)=0,"",MAX(S$3:S183)+1)</f>
        <v/>
      </c>
      <c r="T184" s="18" t="str">
        <f>IF(IFERROR(FIND("J",$B184,1),0)=0,"",MAX(T$3:T183)+1)</f>
        <v/>
      </c>
      <c r="U184" s="18" t="str">
        <f>IF(IFERROR(FIND("N",$B184,1),0)=0,"",MAX(U$3:U183)+1)</f>
        <v/>
      </c>
      <c r="V184" s="21">
        <f t="shared" si="2"/>
        <v>0</v>
      </c>
      <c r="W184" s="21"/>
      <c r="X184" s="21" t="e">
        <f>VLOOKUP($A184,Reformat!$A:$K,11,FALSE)</f>
        <v>#N/A</v>
      </c>
      <c r="Y184" s="17" t="s">
        <v>312</v>
      </c>
    </row>
    <row r="185" spans="1:25" x14ac:dyDescent="0.25">
      <c r="C185" s="29" t="e">
        <v>#N/A</v>
      </c>
      <c r="D185" s="26">
        <v>0</v>
      </c>
    </row>
    <row r="186" spans="1:25" x14ac:dyDescent="0.25">
      <c r="C186" s="29" t="e">
        <v>#N/A</v>
      </c>
      <c r="D186" s="26">
        <v>0</v>
      </c>
    </row>
    <row r="187" spans="1:25" x14ac:dyDescent="0.25">
      <c r="C187" s="29" t="e">
        <v>#N/A</v>
      </c>
      <c r="D187" s="26">
        <v>0</v>
      </c>
    </row>
    <row r="188" spans="1:25" x14ac:dyDescent="0.25">
      <c r="C188" s="29" t="e">
        <v>#N/A</v>
      </c>
      <c r="D188" s="26">
        <v>0</v>
      </c>
    </row>
    <row r="189" spans="1:25" x14ac:dyDescent="0.25">
      <c r="C189" s="29" t="e">
        <v>#N/A</v>
      </c>
      <c r="D189" s="26">
        <v>0</v>
      </c>
    </row>
    <row r="190" spans="1:25" x14ac:dyDescent="0.25">
      <c r="C190" s="29" t="e">
        <v>#N/A</v>
      </c>
      <c r="D190" s="26">
        <v>0</v>
      </c>
    </row>
    <row r="191" spans="1:25" x14ac:dyDescent="0.25">
      <c r="C191" s="29" t="e">
        <v>#N/A</v>
      </c>
      <c r="D191" s="26">
        <v>2140</v>
      </c>
    </row>
    <row r="192" spans="1:25" x14ac:dyDescent="0.25">
      <c r="C192" s="29" t="e">
        <v>#N/A</v>
      </c>
      <c r="D192" s="26">
        <v>0</v>
      </c>
    </row>
    <row r="193" spans="3:4" x14ac:dyDescent="0.25">
      <c r="C193" s="29" t="e">
        <v>#N/A</v>
      </c>
      <c r="D193" s="26">
        <v>0</v>
      </c>
    </row>
    <row r="194" spans="3:4" x14ac:dyDescent="0.25">
      <c r="C194" s="29" t="e">
        <v>#N/A</v>
      </c>
      <c r="D194" s="26">
        <v>0</v>
      </c>
    </row>
    <row r="195" spans="3:4" x14ac:dyDescent="0.25">
      <c r="C195" s="29" t="e">
        <v>#N/A</v>
      </c>
      <c r="D195" s="26">
        <v>0</v>
      </c>
    </row>
    <row r="196" spans="3:4" x14ac:dyDescent="0.25">
      <c r="C196" s="29" t="e">
        <v>#N/A</v>
      </c>
      <c r="D196" s="26">
        <v>0</v>
      </c>
    </row>
    <row r="197" spans="3:4" x14ac:dyDescent="0.25">
      <c r="C197" s="29" t="e">
        <v>#N/A</v>
      </c>
      <c r="D197" s="26">
        <v>0</v>
      </c>
    </row>
    <row r="198" spans="3:4" x14ac:dyDescent="0.25">
      <c r="C198" s="29" t="e">
        <v>#N/A</v>
      </c>
      <c r="D198" s="26">
        <v>0</v>
      </c>
    </row>
    <row r="199" spans="3:4" x14ac:dyDescent="0.25">
      <c r="C199" s="29" t="e">
        <v>#N/A</v>
      </c>
      <c r="D199" s="26">
        <v>0</v>
      </c>
    </row>
    <row r="200" spans="3:4" x14ac:dyDescent="0.25">
      <c r="C200" s="29" t="e">
        <v>#N/A</v>
      </c>
      <c r="D200" s="26">
        <v>0</v>
      </c>
    </row>
    <row r="201" spans="3:4" x14ac:dyDescent="0.25">
      <c r="C201" s="29" t="e">
        <v>#N/A</v>
      </c>
      <c r="D201" s="26">
        <v>0</v>
      </c>
    </row>
    <row r="202" spans="3:4" x14ac:dyDescent="0.25">
      <c r="C202" s="29" t="e">
        <v>#N/A</v>
      </c>
      <c r="D202" s="26">
        <v>0</v>
      </c>
    </row>
    <row r="203" spans="3:4" x14ac:dyDescent="0.25">
      <c r="C203" s="29" t="e">
        <v>#N/A</v>
      </c>
      <c r="D203" s="26">
        <v>0</v>
      </c>
    </row>
    <row r="204" spans="3:4" x14ac:dyDescent="0.25">
      <c r="C204" s="29" t="e">
        <v>#N/A</v>
      </c>
      <c r="D204" s="26">
        <v>0</v>
      </c>
    </row>
    <row r="205" spans="3:4" x14ac:dyDescent="0.25">
      <c r="C205" s="29" t="e">
        <v>#N/A</v>
      </c>
      <c r="D205" s="26">
        <v>0</v>
      </c>
    </row>
    <row r="206" spans="3:4" x14ac:dyDescent="0.25">
      <c r="C206" s="29" t="e">
        <v>#N/A</v>
      </c>
      <c r="D206" s="26">
        <v>0</v>
      </c>
    </row>
    <row r="207" spans="3:4" x14ac:dyDescent="0.25">
      <c r="C207" s="29" t="e">
        <v>#N/A</v>
      </c>
      <c r="D207" s="26">
        <v>0</v>
      </c>
    </row>
    <row r="208" spans="3:4" x14ac:dyDescent="0.25">
      <c r="C208" s="29" t="e">
        <v>#N/A</v>
      </c>
      <c r="D208" s="26">
        <v>0</v>
      </c>
    </row>
    <row r="209" spans="3:4" x14ac:dyDescent="0.25">
      <c r="C209" s="29" t="e">
        <v>#N/A</v>
      </c>
      <c r="D209" s="26">
        <v>0</v>
      </c>
    </row>
    <row r="210" spans="3:4" x14ac:dyDescent="0.25">
      <c r="C210" s="29" t="e">
        <v>#N/A</v>
      </c>
      <c r="D210" s="26">
        <v>0</v>
      </c>
    </row>
    <row r="211" spans="3:4" x14ac:dyDescent="0.25">
      <c r="C211" s="29" t="e">
        <v>#N/A</v>
      </c>
      <c r="D211" s="26">
        <v>0</v>
      </c>
    </row>
    <row r="212" spans="3:4" x14ac:dyDescent="0.25">
      <c r="C212" s="29" t="e">
        <v>#N/A</v>
      </c>
      <c r="D212" s="26">
        <v>0</v>
      </c>
    </row>
    <row r="213" spans="3:4" x14ac:dyDescent="0.25">
      <c r="C213" s="29" t="e">
        <v>#N/A</v>
      </c>
      <c r="D213" s="26">
        <v>0</v>
      </c>
    </row>
    <row r="214" spans="3:4" x14ac:dyDescent="0.25">
      <c r="C214" s="29" t="e">
        <v>#N/A</v>
      </c>
      <c r="D214" s="26">
        <v>0</v>
      </c>
    </row>
    <row r="215" spans="3:4" x14ac:dyDescent="0.25">
      <c r="C215" s="29" t="e">
        <v>#N/A</v>
      </c>
      <c r="D215" s="26">
        <v>0</v>
      </c>
    </row>
    <row r="216" spans="3:4" x14ac:dyDescent="0.25">
      <c r="C216" s="29" t="e">
        <v>#N/A</v>
      </c>
      <c r="D216" s="26">
        <v>0</v>
      </c>
    </row>
    <row r="217" spans="3:4" x14ac:dyDescent="0.25">
      <c r="C217" s="29" t="e">
        <v>#N/A</v>
      </c>
      <c r="D217" s="26">
        <v>0</v>
      </c>
    </row>
    <row r="218" spans="3:4" x14ac:dyDescent="0.25">
      <c r="C218" s="29" t="e">
        <v>#N/A</v>
      </c>
      <c r="D218" s="26">
        <v>0</v>
      </c>
    </row>
    <row r="219" spans="3:4" x14ac:dyDescent="0.25">
      <c r="C219" s="29" t="e">
        <v>#N/A</v>
      </c>
      <c r="D219" s="26">
        <v>0</v>
      </c>
    </row>
    <row r="220" spans="3:4" x14ac:dyDescent="0.25">
      <c r="C220" s="29" t="e">
        <v>#N/A</v>
      </c>
      <c r="D220" s="26">
        <v>0</v>
      </c>
    </row>
    <row r="221" spans="3:4" x14ac:dyDescent="0.25">
      <c r="C221" s="29" t="e">
        <v>#N/A</v>
      </c>
      <c r="D221" s="26">
        <v>0</v>
      </c>
    </row>
    <row r="222" spans="3:4" x14ac:dyDescent="0.25">
      <c r="C222" s="29" t="e">
        <v>#N/A</v>
      </c>
      <c r="D222" s="26">
        <v>0</v>
      </c>
    </row>
    <row r="223" spans="3:4" x14ac:dyDescent="0.25">
      <c r="C223" s="29" t="e">
        <v>#N/A</v>
      </c>
      <c r="D223" s="26">
        <v>0</v>
      </c>
    </row>
    <row r="224" spans="3:4" x14ac:dyDescent="0.25">
      <c r="C224" s="29" t="e">
        <v>#N/A</v>
      </c>
      <c r="D224" s="26">
        <v>0</v>
      </c>
    </row>
    <row r="225" spans="3:4" x14ac:dyDescent="0.25">
      <c r="C225" s="29" t="e">
        <v>#N/A</v>
      </c>
      <c r="D225" s="26">
        <v>0</v>
      </c>
    </row>
    <row r="226" spans="3:4" x14ac:dyDescent="0.25">
      <c r="C226" s="29" t="e">
        <v>#N/A</v>
      </c>
      <c r="D226" s="26">
        <v>0</v>
      </c>
    </row>
    <row r="227" spans="3:4" x14ac:dyDescent="0.25">
      <c r="C227" s="29" t="e">
        <v>#N/A</v>
      </c>
      <c r="D227" s="26">
        <v>0</v>
      </c>
    </row>
    <row r="228" spans="3:4" x14ac:dyDescent="0.25">
      <c r="C228" s="29" t="e">
        <v>#N/A</v>
      </c>
      <c r="D228" s="26">
        <v>0</v>
      </c>
    </row>
    <row r="229" spans="3:4" x14ac:dyDescent="0.25">
      <c r="C229" s="29" t="e">
        <v>#N/A</v>
      </c>
      <c r="D229" s="26">
        <v>0</v>
      </c>
    </row>
    <row r="230" spans="3:4" x14ac:dyDescent="0.25">
      <c r="C230" s="29" t="e">
        <v>#N/A</v>
      </c>
      <c r="D230" s="26">
        <v>0</v>
      </c>
    </row>
    <row r="231" spans="3:4" x14ac:dyDescent="0.25">
      <c r="C231" s="29" t="e">
        <v>#N/A</v>
      </c>
      <c r="D231" s="26">
        <v>0</v>
      </c>
    </row>
    <row r="232" spans="3:4" x14ac:dyDescent="0.25">
      <c r="C232" s="29" t="e">
        <v>#N/A</v>
      </c>
      <c r="D232" s="26">
        <v>0</v>
      </c>
    </row>
    <row r="233" spans="3:4" x14ac:dyDescent="0.25">
      <c r="C233" s="29" t="e">
        <v>#N/A</v>
      </c>
      <c r="D233" s="26">
        <v>0</v>
      </c>
    </row>
    <row r="234" spans="3:4" x14ac:dyDescent="0.25">
      <c r="C234" s="29" t="e">
        <v>#N/A</v>
      </c>
      <c r="D234" s="26">
        <v>0</v>
      </c>
    </row>
    <row r="235" spans="3:4" x14ac:dyDescent="0.25">
      <c r="C235" s="29" t="e">
        <v>#N/A</v>
      </c>
      <c r="D235" s="26">
        <v>0</v>
      </c>
    </row>
    <row r="236" spans="3:4" x14ac:dyDescent="0.25">
      <c r="C236" s="29" t="e">
        <v>#N/A</v>
      </c>
      <c r="D236" s="26">
        <v>0</v>
      </c>
    </row>
    <row r="237" spans="3:4" x14ac:dyDescent="0.25">
      <c r="C237" s="29" t="e">
        <v>#N/A</v>
      </c>
      <c r="D237" s="26">
        <v>0</v>
      </c>
    </row>
    <row r="238" spans="3:4" x14ac:dyDescent="0.25">
      <c r="C238" s="29" t="e">
        <v>#N/A</v>
      </c>
      <c r="D238" s="26">
        <v>0</v>
      </c>
    </row>
    <row r="239" spans="3:4" x14ac:dyDescent="0.25">
      <c r="C239" s="29" t="e">
        <v>#N/A</v>
      </c>
      <c r="D239" s="26">
        <v>0</v>
      </c>
    </row>
    <row r="240" spans="3:4" x14ac:dyDescent="0.25">
      <c r="C240" s="29" t="e">
        <v>#N/A</v>
      </c>
      <c r="D240" s="26">
        <v>0</v>
      </c>
    </row>
    <row r="241" spans="3:4" x14ac:dyDescent="0.25">
      <c r="C241" s="29" t="e">
        <v>#N/A</v>
      </c>
      <c r="D241" s="26">
        <v>0</v>
      </c>
    </row>
    <row r="242" spans="3:4" x14ac:dyDescent="0.25">
      <c r="C242" s="29" t="e">
        <v>#N/A</v>
      </c>
      <c r="D242" s="26">
        <v>0</v>
      </c>
    </row>
    <row r="243" spans="3:4" x14ac:dyDescent="0.25">
      <c r="C243" s="29" t="e">
        <v>#N/A</v>
      </c>
      <c r="D243" s="26">
        <v>0</v>
      </c>
    </row>
    <row r="244" spans="3:4" x14ac:dyDescent="0.25">
      <c r="C244" s="29" t="e">
        <v>#N/A</v>
      </c>
      <c r="D244" s="26">
        <v>0</v>
      </c>
    </row>
    <row r="245" spans="3:4" x14ac:dyDescent="0.25">
      <c r="C245" s="29" t="e">
        <v>#N/A</v>
      </c>
      <c r="D245" s="26">
        <v>0</v>
      </c>
    </row>
    <row r="246" spans="3:4" x14ac:dyDescent="0.25">
      <c r="C246" s="29" t="e">
        <v>#N/A</v>
      </c>
      <c r="D246" s="26">
        <v>0</v>
      </c>
    </row>
    <row r="247" spans="3:4" x14ac:dyDescent="0.25">
      <c r="C247" s="29" t="e">
        <v>#N/A</v>
      </c>
      <c r="D247" s="26">
        <v>0</v>
      </c>
    </row>
    <row r="248" spans="3:4" x14ac:dyDescent="0.25">
      <c r="C248" s="29" t="e">
        <v>#N/A</v>
      </c>
      <c r="D248" s="26">
        <v>0</v>
      </c>
    </row>
    <row r="249" spans="3:4" x14ac:dyDescent="0.25">
      <c r="C249" s="29" t="e">
        <v>#N/A</v>
      </c>
      <c r="D249" s="26">
        <v>0</v>
      </c>
    </row>
    <row r="250" spans="3:4" x14ac:dyDescent="0.25">
      <c r="C250" s="29" t="e">
        <v>#N/A</v>
      </c>
      <c r="D250" s="26">
        <v>0</v>
      </c>
    </row>
    <row r="251" spans="3:4" x14ac:dyDescent="0.25">
      <c r="C251" s="29" t="e">
        <v>#N/A</v>
      </c>
      <c r="D251" s="26">
        <v>0</v>
      </c>
    </row>
    <row r="252" spans="3:4" x14ac:dyDescent="0.25">
      <c r="C252" s="29" t="e">
        <v>#N/A</v>
      </c>
      <c r="D252" s="26">
        <v>0</v>
      </c>
    </row>
    <row r="253" spans="3:4" x14ac:dyDescent="0.25">
      <c r="C253" s="29" t="e">
        <v>#N/A</v>
      </c>
      <c r="D253" s="26">
        <v>0</v>
      </c>
    </row>
    <row r="254" spans="3:4" x14ac:dyDescent="0.25">
      <c r="C254" s="29" t="e">
        <v>#N/A</v>
      </c>
      <c r="D254" s="26">
        <v>0</v>
      </c>
    </row>
    <row r="255" spans="3:4" x14ac:dyDescent="0.25">
      <c r="C255" s="29" t="e">
        <v>#N/A</v>
      </c>
      <c r="D255" s="26">
        <v>0</v>
      </c>
    </row>
    <row r="256" spans="3:4" x14ac:dyDescent="0.25">
      <c r="C256" s="29" t="e">
        <v>#N/A</v>
      </c>
      <c r="D256" s="26">
        <v>0</v>
      </c>
    </row>
    <row r="257" spans="3:4" x14ac:dyDescent="0.25">
      <c r="C257" s="29" t="e">
        <v>#N/A</v>
      </c>
      <c r="D257" s="26">
        <v>0</v>
      </c>
    </row>
    <row r="258" spans="3:4" x14ac:dyDescent="0.25">
      <c r="C258" s="29" t="e">
        <v>#N/A</v>
      </c>
      <c r="D258" s="26">
        <v>0</v>
      </c>
    </row>
    <row r="259" spans="3:4" x14ac:dyDescent="0.25">
      <c r="C259" s="29" t="e">
        <v>#N/A</v>
      </c>
      <c r="D259" s="26">
        <v>0</v>
      </c>
    </row>
    <row r="260" spans="3:4" x14ac:dyDescent="0.25">
      <c r="C260" s="29" t="e">
        <v>#N/A</v>
      </c>
      <c r="D260" s="26">
        <v>0</v>
      </c>
    </row>
    <row r="261" spans="3:4" x14ac:dyDescent="0.25">
      <c r="C261" s="29" t="e">
        <v>#N/A</v>
      </c>
      <c r="D261" s="26">
        <v>0</v>
      </c>
    </row>
    <row r="262" spans="3:4" x14ac:dyDescent="0.25">
      <c r="C262" s="29" t="e">
        <v>#N/A</v>
      </c>
      <c r="D262" s="26">
        <v>0</v>
      </c>
    </row>
    <row r="263" spans="3:4" x14ac:dyDescent="0.25">
      <c r="C263" s="29" t="e">
        <v>#N/A</v>
      </c>
      <c r="D263" s="26">
        <v>0</v>
      </c>
    </row>
    <row r="264" spans="3:4" x14ac:dyDescent="0.25">
      <c r="C264" s="29" t="e">
        <v>#N/A</v>
      </c>
      <c r="D264" s="26">
        <v>0</v>
      </c>
    </row>
    <row r="265" spans="3:4" x14ac:dyDescent="0.25">
      <c r="C265" s="29" t="e">
        <v>#N/A</v>
      </c>
      <c r="D265" s="26">
        <v>0</v>
      </c>
    </row>
    <row r="266" spans="3:4" x14ac:dyDescent="0.25">
      <c r="C266" s="29" t="e">
        <v>#N/A</v>
      </c>
      <c r="D266" s="26">
        <v>0</v>
      </c>
    </row>
  </sheetData>
  <conditionalFormatting sqref="S4:U4 E4:Q4">
    <cfRule type="expression" dxfId="12" priority="4">
      <formula>#REF!&lt;&gt;1</formula>
    </cfRule>
  </conditionalFormatting>
  <conditionalFormatting sqref="Q4:S4">
    <cfRule type="expression" dxfId="11" priority="3">
      <formula>#REF!&lt;&gt;1</formula>
    </cfRule>
  </conditionalFormatting>
  <conditionalFormatting sqref="S5:U184 E5:Q184">
    <cfRule type="expression" dxfId="10" priority="2">
      <formula>#REF!&lt;&gt;1</formula>
    </cfRule>
  </conditionalFormatting>
  <conditionalFormatting sqref="Q5:S184">
    <cfRule type="expression" dxfId="9" priority="1">
      <formula>#REF!&lt;&gt;1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W61"/>
  <sheetViews>
    <sheetView workbookViewId="0">
      <pane ySplit="2" topLeftCell="A20" activePane="bottomLeft" state="frozen"/>
      <selection activeCell="A38" sqref="A38"/>
      <selection pane="bottomLeft" activeCell="A38" sqref="A38"/>
    </sheetView>
  </sheetViews>
  <sheetFormatPr defaultRowHeight="15" outlineLevelCol="1" x14ac:dyDescent="0.25"/>
  <cols>
    <col min="1" max="1" width="8.140625" customWidth="1"/>
    <col min="2" max="2" width="9.140625" customWidth="1"/>
    <col min="3" max="3" width="11" style="1" customWidth="1"/>
    <col min="4" max="4" width="6.42578125" customWidth="1"/>
    <col min="5" max="5" width="7.42578125" customWidth="1"/>
    <col min="6" max="16" width="4.42578125" customWidth="1"/>
    <col min="17" max="19" width="4.42578125" hidden="1" customWidth="1" outlineLevel="1"/>
    <col min="20" max="20" width="4.42578125" customWidth="1" collapsed="1"/>
    <col min="21" max="21" width="4.42578125" customWidth="1"/>
    <col min="22" max="22" width="6.7109375" customWidth="1" outlineLevel="1"/>
    <col min="23" max="23" width="67.42578125" customWidth="1"/>
    <col min="24" max="47" width="5.140625" customWidth="1"/>
  </cols>
  <sheetData>
    <row r="1" spans="1:23" x14ac:dyDescent="0.25">
      <c r="A1" s="9" t="s">
        <v>100</v>
      </c>
      <c r="V1" t="s">
        <v>75</v>
      </c>
    </row>
    <row r="2" spans="1:23" x14ac:dyDescent="0.25">
      <c r="A2" s="2" t="s">
        <v>15</v>
      </c>
      <c r="B2" s="2" t="s">
        <v>17</v>
      </c>
      <c r="C2" s="5" t="s">
        <v>26</v>
      </c>
      <c r="D2" s="6" t="s">
        <v>1</v>
      </c>
      <c r="E2" s="2" t="s">
        <v>14</v>
      </c>
      <c r="F2" s="2" t="s">
        <v>2</v>
      </c>
      <c r="G2" s="2" t="s">
        <v>5</v>
      </c>
      <c r="H2" s="2" t="s">
        <v>8</v>
      </c>
      <c r="I2" s="2" t="s">
        <v>3</v>
      </c>
      <c r="J2" s="2" t="s">
        <v>6</v>
      </c>
      <c r="K2" s="2" t="s">
        <v>9</v>
      </c>
      <c r="L2" s="2" t="s">
        <v>4</v>
      </c>
      <c r="M2" s="2" t="s">
        <v>7</v>
      </c>
      <c r="N2" s="2" t="s">
        <v>10</v>
      </c>
      <c r="O2" s="2" t="s">
        <v>28</v>
      </c>
      <c r="P2" s="2" t="s">
        <v>11</v>
      </c>
      <c r="Q2" s="2" t="s">
        <v>27</v>
      </c>
      <c r="R2" s="2" t="s">
        <v>70</v>
      </c>
      <c r="S2" s="2" t="s">
        <v>71</v>
      </c>
      <c r="T2" s="2" t="s">
        <v>12</v>
      </c>
      <c r="U2" s="2" t="s">
        <v>13</v>
      </c>
      <c r="V2" s="2" t="s">
        <v>76</v>
      </c>
      <c r="W2" s="2" t="s">
        <v>29</v>
      </c>
    </row>
    <row r="3" spans="1:23" x14ac:dyDescent="0.25">
      <c r="A3" s="3">
        <v>201</v>
      </c>
      <c r="B3" s="2" t="e">
        <f>VLOOKUP($A3,#REF!,3,FALSE)</f>
        <v>#REF!</v>
      </c>
      <c r="C3" s="4"/>
      <c r="D3" s="3"/>
      <c r="E3" s="3" t="str">
        <f>IF(IFERROR($B3,"E")="E","",MAX(E$2:E2)+1)</f>
        <v/>
      </c>
      <c r="F3" s="3" t="str">
        <f>IF(IFERROR($B3,"E")="E","",IF(LEFT($B3,1)=F$2,MAX(F$2:F2)+1,""))</f>
        <v/>
      </c>
      <c r="G3" s="3" t="str">
        <f>IF(IFERROR($B3,"E")="E","",IF(LEFT($B3,2)=G$2,MAX(G$2:G2)+1,IF(LEFT($B3,2)=LEFT(G$2,1)&amp;"S",MAX(G$2:G2)+1,"")))</f>
        <v/>
      </c>
      <c r="H3" s="3" t="str">
        <f>IF(IFERROR($B3,"E")="E","",IF(LEFT($B3,3)=H$2,MAX(H$2:H2)+1,""))</f>
        <v/>
      </c>
      <c r="I3" s="3" t="str">
        <f>IF(IFERROR($B3,"E")="E","",IF(LEFT($B3,1)=I$2,MAX(I$2:I2)+1,""))</f>
        <v/>
      </c>
      <c r="J3" s="3" t="str">
        <f>IF(IFERROR($B3,"E")="E","",IF(LEFT($B3,2)=J$2,MAX(J$2:J2)+1,IF(LEFT($B3,2)=LEFT(J$2,1)&amp;"S",MAX(J$2:J2)+1,"")))</f>
        <v/>
      </c>
      <c r="K3" s="3" t="str">
        <f>IF(IFERROR($B3,"E")="E","",IF(LEFT($B3,3)=K$2,MAX(K$2:K2)+1,""))</f>
        <v/>
      </c>
      <c r="L3" s="3" t="str">
        <f>IF(IFERROR($B3,"E")="E","",IF(LEFT($B3,1)=L$2,MAX(L$2:L2)+1,""))</f>
        <v/>
      </c>
      <c r="M3" s="3" t="str">
        <f>IF(IFERROR($B3,"E")="E","",IF(LEFT($B3,2)=M$2,MAX(M$2:M2)+1,IF(LEFT($B3,2)=LEFT(M$2,1)&amp;"S",MAX(M$2:M2)+1,"")))</f>
        <v/>
      </c>
      <c r="N3" s="3" t="str">
        <f>IF(IFERROR($B3,"E")="E","",IF(LEFT($B3,3)=N$2,MAX(N$2:N2)+1,""))</f>
        <v/>
      </c>
      <c r="O3" s="3" t="str">
        <f>IF(IFERROR(FIND("U",$B3,1),0)=0,"",MAX(O$2:O2)+1)</f>
        <v/>
      </c>
      <c r="P3" s="3" t="str">
        <f>IF(IFERROR(FIND("F",$B3,1),0)=0,"",MAX(P$2:P2)+1)</f>
        <v/>
      </c>
      <c r="Q3" s="3" t="str">
        <f>IF(IFERROR(FIND("MJ",$B3,1),0)=0,"",MAX(Q$2:Q2)+1)</f>
        <v/>
      </c>
      <c r="R3" s="3" t="str">
        <f>IF(IFERROR(FIND("WJ",$B3,1),0)=0,"",MAX(R$2:R2)+1)</f>
        <v/>
      </c>
      <c r="S3" s="3" t="str">
        <f>IF(IFERROR(FIND("XJ",$B3,1),0)=0,"",MAX(S$2:S2)+1)</f>
        <v/>
      </c>
      <c r="T3" s="3" t="str">
        <f>IF(IFERROR(FIND("J",$B3,1),0)=0,"",MAX(T$2:T2)+1)</f>
        <v/>
      </c>
      <c r="U3" s="3" t="str">
        <f>IF(IFERROR(FIND("N",$B3,1),0)=0,"",MAX(U$2:U2)+1)</f>
        <v/>
      </c>
      <c r="V3" s="2">
        <f t="shared" ref="V3:V53" si="0">MIN(F3:U3)</f>
        <v>0</v>
      </c>
      <c r="W3" s="2" t="e">
        <f>VLOOKUP($A3,#REF!,10,FALSE)</f>
        <v>#REF!</v>
      </c>
    </row>
    <row r="4" spans="1:23" x14ac:dyDescent="0.25">
      <c r="A4" s="3">
        <v>202</v>
      </c>
      <c r="B4" s="2" t="e">
        <f>VLOOKUP($A4,#REF!,3,FALSE)</f>
        <v>#REF!</v>
      </c>
      <c r="C4" s="4"/>
      <c r="D4" s="3"/>
      <c r="E4" s="3" t="str">
        <f>IF(IFERROR($B4,"E")="E","",MAX(E$2:E3)+1)</f>
        <v/>
      </c>
      <c r="F4" s="3" t="str">
        <f>IF(IFERROR($B4,"E")="E","",IF(LEFT($B4,1)=F$2,MAX(F$2:F3)+1,""))</f>
        <v/>
      </c>
      <c r="G4" s="3" t="str">
        <f>IF(IFERROR($B4,"E")="E","",IF(LEFT($B4,2)=G$2,MAX(G$2:G3)+1,IF(LEFT($B4,2)=LEFT(G$2,1)&amp;"S",MAX(G$2:G3)+1,"")))</f>
        <v/>
      </c>
      <c r="H4" s="3" t="str">
        <f>IF(IFERROR($B4,"E")="E","",IF(LEFT($B4,3)=H$2,MAX(H$2:H3)+1,""))</f>
        <v/>
      </c>
      <c r="I4" s="3" t="str">
        <f>IF(IFERROR($B4,"E")="E","",IF(LEFT($B4,1)=I$2,MAX(I$2:I3)+1,""))</f>
        <v/>
      </c>
      <c r="J4" s="3" t="str">
        <f>IF(IFERROR($B4,"E")="E","",IF(LEFT($B4,2)=J$2,MAX(J$2:J3)+1,IF(LEFT($B4,2)=LEFT(J$2,1)&amp;"S",MAX(J$2:J3)+1,"")))</f>
        <v/>
      </c>
      <c r="K4" s="3" t="str">
        <f>IF(IFERROR($B4,"E")="E","",IF(LEFT($B4,3)=K$2,MAX(K$2:K3)+1,""))</f>
        <v/>
      </c>
      <c r="L4" s="3" t="str">
        <f>IF(IFERROR($B4,"E")="E","",IF(LEFT($B4,1)=L$2,MAX(L$2:L3)+1,""))</f>
        <v/>
      </c>
      <c r="M4" s="3" t="str">
        <f>IF(IFERROR($B4,"E")="E","",IF(LEFT($B4,2)=M$2,MAX(M$2:M3)+1,IF(LEFT($B4,2)=LEFT(M$2,1)&amp;"S",MAX(M$2:M3)+1,"")))</f>
        <v/>
      </c>
      <c r="N4" s="3" t="str">
        <f>IF(IFERROR($B4,"E")="E","",IF(LEFT($B4,3)=N$2,MAX(N$2:N3)+1,""))</f>
        <v/>
      </c>
      <c r="O4" s="3" t="str">
        <f>IF(IFERROR(FIND("U",$B4,1),0)=0,"",MAX(O$2:O3)+1)</f>
        <v/>
      </c>
      <c r="P4" s="3" t="str">
        <f>IF(IFERROR(FIND("F",$B4,1),0)=0,"",MAX(P$2:P3)+1)</f>
        <v/>
      </c>
      <c r="Q4" s="3" t="str">
        <f>IF(IFERROR(FIND("MJ",$B4,1),0)=0,"",MAX(Q$2:Q3)+1)</f>
        <v/>
      </c>
      <c r="R4" s="3" t="str">
        <f>IF(IFERROR(FIND("WJ",$B4,1),0)=0,"",MAX(R$2:R3)+1)</f>
        <v/>
      </c>
      <c r="S4" s="3" t="str">
        <f>IF(IFERROR(FIND("XJ",$B4,1),0)=0,"",MAX(S$2:S3)+1)</f>
        <v/>
      </c>
      <c r="T4" s="3" t="str">
        <f>IF(IFERROR(FIND("J",$B4,1),0)=0,"",MAX(T$2:T3)+1)</f>
        <v/>
      </c>
      <c r="U4" s="3" t="str">
        <f>IF(IFERROR(FIND("N",$B4,1),0)=0,"",MAX(U$2:U3)+1)</f>
        <v/>
      </c>
      <c r="V4" s="2">
        <f t="shared" si="0"/>
        <v>0</v>
      </c>
      <c r="W4" s="2" t="e">
        <f>VLOOKUP($A4,#REF!,10,FALSE)</f>
        <v>#REF!</v>
      </c>
    </row>
    <row r="5" spans="1:23" x14ac:dyDescent="0.25">
      <c r="A5" s="3">
        <v>203</v>
      </c>
      <c r="B5" s="2" t="e">
        <f>VLOOKUP($A5,#REF!,3,FALSE)</f>
        <v>#REF!</v>
      </c>
      <c r="C5" s="4"/>
      <c r="D5" s="3"/>
      <c r="E5" s="3" t="str">
        <f>IF(IFERROR($B5,"E")="E","",MAX(E$2:E4)+1)</f>
        <v/>
      </c>
      <c r="F5" s="3" t="str">
        <f>IF(IFERROR($B5,"E")="E","",IF(LEFT($B5,1)=F$2,MAX(F$2:F4)+1,""))</f>
        <v/>
      </c>
      <c r="G5" s="3" t="str">
        <f>IF(IFERROR($B5,"E")="E","",IF(LEFT($B5,2)=G$2,MAX(G$2:G4)+1,IF(LEFT($B5,2)=LEFT(G$2,1)&amp;"S",MAX(G$2:G4)+1,"")))</f>
        <v/>
      </c>
      <c r="H5" s="3" t="str">
        <f>IF(IFERROR($B5,"E")="E","",IF(LEFT($B5,3)=H$2,MAX(H$2:H4)+1,""))</f>
        <v/>
      </c>
      <c r="I5" s="3" t="str">
        <f>IF(IFERROR($B5,"E")="E","",IF(LEFT($B5,1)=I$2,MAX(I$2:I4)+1,""))</f>
        <v/>
      </c>
      <c r="J5" s="3" t="str">
        <f>IF(IFERROR($B5,"E")="E","",IF(LEFT($B5,2)=J$2,MAX(J$2:J4)+1,IF(LEFT($B5,2)=LEFT(J$2,1)&amp;"S",MAX(J$2:J4)+1,"")))</f>
        <v/>
      </c>
      <c r="K5" s="3" t="str">
        <f>IF(IFERROR($B5,"E")="E","",IF(LEFT($B5,3)=K$2,MAX(K$2:K4)+1,""))</f>
        <v/>
      </c>
      <c r="L5" s="3" t="str">
        <f>IF(IFERROR($B5,"E")="E","",IF(LEFT($B5,1)=L$2,MAX(L$2:L4)+1,""))</f>
        <v/>
      </c>
      <c r="M5" s="3" t="str">
        <f>IF(IFERROR($B5,"E")="E","",IF(LEFT($B5,2)=M$2,MAX(M$2:M4)+1,IF(LEFT($B5,2)=LEFT(M$2,1)&amp;"S",MAX(M$2:M4)+1,"")))</f>
        <v/>
      </c>
      <c r="N5" s="3" t="str">
        <f>IF(IFERROR($B5,"E")="E","",IF(LEFT($B5,3)=N$2,MAX(N$2:N4)+1,""))</f>
        <v/>
      </c>
      <c r="O5" s="3" t="str">
        <f>IF(IFERROR(FIND("U",$B5,1),0)=0,"",MAX(O$2:O4)+1)</f>
        <v/>
      </c>
      <c r="P5" s="3" t="str">
        <f>IF(IFERROR(FIND("F",$B5,1),0)=0,"",MAX(P$2:P4)+1)</f>
        <v/>
      </c>
      <c r="Q5" s="3" t="str">
        <f>IF(IFERROR(FIND("MJ",$B5,1),0)=0,"",MAX(Q$2:Q4)+1)</f>
        <v/>
      </c>
      <c r="R5" s="3" t="str">
        <f>IF(IFERROR(FIND("WJ",$B5,1),0)=0,"",MAX(R$2:R4)+1)</f>
        <v/>
      </c>
      <c r="S5" s="3" t="str">
        <f>IF(IFERROR(FIND("XJ",$B5,1),0)=0,"",MAX(S$2:S4)+1)</f>
        <v/>
      </c>
      <c r="T5" s="3" t="str">
        <f>IF(IFERROR(FIND("J",$B5,1),0)=0,"",MAX(T$2:T4)+1)</f>
        <v/>
      </c>
      <c r="U5" s="3" t="str">
        <f>IF(IFERROR(FIND("N",$B5,1),0)=0,"",MAX(U$2:U4)+1)</f>
        <v/>
      </c>
      <c r="V5" s="2">
        <f t="shared" si="0"/>
        <v>0</v>
      </c>
      <c r="W5" s="2" t="e">
        <f>VLOOKUP($A5,#REF!,10,FALSE)</f>
        <v>#REF!</v>
      </c>
    </row>
    <row r="6" spans="1:23" x14ac:dyDescent="0.25">
      <c r="A6" s="3">
        <v>204</v>
      </c>
      <c r="B6" s="2" t="e">
        <f>VLOOKUP($A6,#REF!,3,FALSE)</f>
        <v>#REF!</v>
      </c>
      <c r="C6" s="4"/>
      <c r="D6" s="3"/>
      <c r="E6" s="3" t="str">
        <f>IF(IFERROR($B6,"E")="E","",MAX(E$2:E5)+1)</f>
        <v/>
      </c>
      <c r="F6" s="3" t="str">
        <f>IF(IFERROR($B6,"E")="E","",IF(LEFT($B6,1)=F$2,MAX(F$2:F5)+1,""))</f>
        <v/>
      </c>
      <c r="G6" s="3" t="str">
        <f>IF(IFERROR($B6,"E")="E","",IF(LEFT($B6,2)=G$2,MAX(G$2:G5)+1,IF(LEFT($B6,2)=LEFT(G$2,1)&amp;"S",MAX(G$2:G5)+1,"")))</f>
        <v/>
      </c>
      <c r="H6" s="3" t="str">
        <f>IF(IFERROR($B6,"E")="E","",IF(LEFT($B6,3)=H$2,MAX(H$2:H5)+1,""))</f>
        <v/>
      </c>
      <c r="I6" s="3" t="str">
        <f>IF(IFERROR($B6,"E")="E","",IF(LEFT($B6,1)=I$2,MAX(I$2:I5)+1,""))</f>
        <v/>
      </c>
      <c r="J6" s="3" t="str">
        <f>IF(IFERROR($B6,"E")="E","",IF(LEFT($B6,2)=J$2,MAX(J$2:J5)+1,IF(LEFT($B6,2)=LEFT(J$2,1)&amp;"S",MAX(J$2:J5)+1,"")))</f>
        <v/>
      </c>
      <c r="K6" s="3" t="str">
        <f>IF(IFERROR($B6,"E")="E","",IF(LEFT($B6,3)=K$2,MAX(K$2:K5)+1,""))</f>
        <v/>
      </c>
      <c r="L6" s="3" t="str">
        <f>IF(IFERROR($B6,"E")="E","",IF(LEFT($B6,1)=L$2,MAX(L$2:L5)+1,""))</f>
        <v/>
      </c>
      <c r="M6" s="3" t="str">
        <f>IF(IFERROR($B6,"E")="E","",IF(LEFT($B6,2)=M$2,MAX(M$2:M5)+1,IF(LEFT($B6,2)=LEFT(M$2,1)&amp;"S",MAX(M$2:M5)+1,"")))</f>
        <v/>
      </c>
      <c r="N6" s="3" t="str">
        <f>IF(IFERROR($B6,"E")="E","",IF(LEFT($B6,3)=N$2,MAX(N$2:N5)+1,""))</f>
        <v/>
      </c>
      <c r="O6" s="3" t="str">
        <f>IF(IFERROR(FIND("U",$B6,1),0)=0,"",MAX(O$2:O5)+1)</f>
        <v/>
      </c>
      <c r="P6" s="3" t="str">
        <f>IF(IFERROR(FIND("F",$B6,1),0)=0,"",MAX(P$2:P5)+1)</f>
        <v/>
      </c>
      <c r="Q6" s="3" t="str">
        <f>IF(IFERROR(FIND("MJ",$B6,1),0)=0,"",MAX(Q$2:Q5)+1)</f>
        <v/>
      </c>
      <c r="R6" s="3" t="str">
        <f>IF(IFERROR(FIND("WJ",$B6,1),0)=0,"",MAX(R$2:R5)+1)</f>
        <v/>
      </c>
      <c r="S6" s="3" t="str">
        <f>IF(IFERROR(FIND("XJ",$B6,1),0)=0,"",MAX(S$2:S5)+1)</f>
        <v/>
      </c>
      <c r="T6" s="3" t="str">
        <f>IF(IFERROR(FIND("J",$B6,1),0)=0,"",MAX(T$2:T5)+1)</f>
        <v/>
      </c>
      <c r="U6" s="3" t="str">
        <f>IF(IFERROR(FIND("N",$B6,1),0)=0,"",MAX(U$2:U5)+1)</f>
        <v/>
      </c>
      <c r="V6" s="2">
        <f t="shared" si="0"/>
        <v>0</v>
      </c>
      <c r="W6" s="2" t="e">
        <f>VLOOKUP($A6,#REF!,10,FALSE)</f>
        <v>#REF!</v>
      </c>
    </row>
    <row r="7" spans="1:23" x14ac:dyDescent="0.25">
      <c r="A7" s="3">
        <v>205</v>
      </c>
      <c r="B7" s="2" t="e">
        <f>VLOOKUP($A7,#REF!,3,FALSE)</f>
        <v>#REF!</v>
      </c>
      <c r="C7" s="4"/>
      <c r="D7" s="3"/>
      <c r="E7" s="3" t="str">
        <f>IF(IFERROR($B7,"E")="E","",MAX(E$2:E6)+1)</f>
        <v/>
      </c>
      <c r="F7" s="3" t="str">
        <f>IF(IFERROR($B7,"E")="E","",IF(LEFT($B7,1)=F$2,MAX(F$2:F6)+1,""))</f>
        <v/>
      </c>
      <c r="G7" s="3" t="str">
        <f>IF(IFERROR($B7,"E")="E","",IF(LEFT($B7,2)=G$2,MAX(G$2:G6)+1,IF(LEFT($B7,2)=LEFT(G$2,1)&amp;"S",MAX(G$2:G6)+1,"")))</f>
        <v/>
      </c>
      <c r="H7" s="3" t="str">
        <f>IF(IFERROR($B7,"E")="E","",IF(LEFT($B7,3)=H$2,MAX(H$2:H6)+1,""))</f>
        <v/>
      </c>
      <c r="I7" s="3" t="str">
        <f>IF(IFERROR($B7,"E")="E","",IF(LEFT($B7,1)=I$2,MAX(I$2:I6)+1,""))</f>
        <v/>
      </c>
      <c r="J7" s="3" t="str">
        <f>IF(IFERROR($B7,"E")="E","",IF(LEFT($B7,2)=J$2,MAX(J$2:J6)+1,IF(LEFT($B7,2)=LEFT(J$2,1)&amp;"S",MAX(J$2:J6)+1,"")))</f>
        <v/>
      </c>
      <c r="K7" s="3" t="str">
        <f>IF(IFERROR($B7,"E")="E","",IF(LEFT($B7,3)=K$2,MAX(K$2:K6)+1,""))</f>
        <v/>
      </c>
      <c r="L7" s="3" t="str">
        <f>IF(IFERROR($B7,"E")="E","",IF(LEFT($B7,1)=L$2,MAX(L$2:L6)+1,""))</f>
        <v/>
      </c>
      <c r="M7" s="3" t="str">
        <f>IF(IFERROR($B7,"E")="E","",IF(LEFT($B7,2)=M$2,MAX(M$2:M6)+1,IF(LEFT($B7,2)=LEFT(M$2,1)&amp;"S",MAX(M$2:M6)+1,"")))</f>
        <v/>
      </c>
      <c r="N7" s="3" t="str">
        <f>IF(IFERROR($B7,"E")="E","",IF(LEFT($B7,3)=N$2,MAX(N$2:N6)+1,""))</f>
        <v/>
      </c>
      <c r="O7" s="3" t="str">
        <f>IF(IFERROR(FIND("U",$B7,1),0)=0,"",MAX(O$2:O6)+1)</f>
        <v/>
      </c>
      <c r="P7" s="3" t="str">
        <f>IF(IFERROR(FIND("F",$B7,1),0)=0,"",MAX(P$2:P6)+1)</f>
        <v/>
      </c>
      <c r="Q7" s="3" t="str">
        <f>IF(IFERROR(FIND("MJ",$B7,1),0)=0,"",MAX(Q$2:Q6)+1)</f>
        <v/>
      </c>
      <c r="R7" s="3" t="str">
        <f>IF(IFERROR(FIND("WJ",$B7,1),0)=0,"",MAX(R$2:R6)+1)</f>
        <v/>
      </c>
      <c r="S7" s="3" t="str">
        <f>IF(IFERROR(FIND("XJ",$B7,1),0)=0,"",MAX(S$2:S6)+1)</f>
        <v/>
      </c>
      <c r="T7" s="3" t="str">
        <f>IF(IFERROR(FIND("J",$B7,1),0)=0,"",MAX(T$2:T6)+1)</f>
        <v/>
      </c>
      <c r="U7" s="3" t="str">
        <f>IF(IFERROR(FIND("N",$B7,1),0)=0,"",MAX(U$2:U6)+1)</f>
        <v/>
      </c>
      <c r="V7" s="2">
        <f t="shared" si="0"/>
        <v>0</v>
      </c>
      <c r="W7" s="2" t="e">
        <f>VLOOKUP($A7,#REF!,10,FALSE)</f>
        <v>#REF!</v>
      </c>
    </row>
    <row r="8" spans="1:23" x14ac:dyDescent="0.25">
      <c r="A8" s="3">
        <v>206</v>
      </c>
      <c r="B8" s="2" t="e">
        <f>VLOOKUP($A8,#REF!,3,FALSE)</f>
        <v>#REF!</v>
      </c>
      <c r="C8" s="4"/>
      <c r="D8" s="3"/>
      <c r="E8" s="3" t="str">
        <f>IF(IFERROR($B8,"E")="E","",MAX(E$2:E7)+1)</f>
        <v/>
      </c>
      <c r="F8" s="3" t="str">
        <f>IF(IFERROR($B8,"E")="E","",IF(LEFT($B8,1)=F$2,MAX(F$2:F7)+1,""))</f>
        <v/>
      </c>
      <c r="G8" s="3" t="str">
        <f>IF(IFERROR($B8,"E")="E","",IF(LEFT($B8,2)=G$2,MAX(G$2:G7)+1,IF(LEFT($B8,2)=LEFT(G$2,1)&amp;"S",MAX(G$2:G7)+1,"")))</f>
        <v/>
      </c>
      <c r="H8" s="3" t="str">
        <f>IF(IFERROR($B8,"E")="E","",IF(LEFT($B8,3)=H$2,MAX(H$2:H7)+1,""))</f>
        <v/>
      </c>
      <c r="I8" s="3" t="str">
        <f>IF(IFERROR($B8,"E")="E","",IF(LEFT($B8,1)=I$2,MAX(I$2:I7)+1,""))</f>
        <v/>
      </c>
      <c r="J8" s="3" t="str">
        <f>IF(IFERROR($B8,"E")="E","",IF(LEFT($B8,2)=J$2,MAX(J$2:J7)+1,IF(LEFT($B8,2)=LEFT(J$2,1)&amp;"S",MAX(J$2:J7)+1,"")))</f>
        <v/>
      </c>
      <c r="K8" s="3" t="str">
        <f>IF(IFERROR($B8,"E")="E","",IF(LEFT($B8,3)=K$2,MAX(K$2:K7)+1,""))</f>
        <v/>
      </c>
      <c r="L8" s="3" t="str">
        <f>IF(IFERROR($B8,"E")="E","",IF(LEFT($B8,1)=L$2,MAX(L$2:L7)+1,""))</f>
        <v/>
      </c>
      <c r="M8" s="3" t="str">
        <f>IF(IFERROR($B8,"E")="E","",IF(LEFT($B8,2)=M$2,MAX(M$2:M7)+1,IF(LEFT($B8,2)=LEFT(M$2,1)&amp;"S",MAX(M$2:M7)+1,"")))</f>
        <v/>
      </c>
      <c r="N8" s="3" t="str">
        <f>IF(IFERROR($B8,"E")="E","",IF(LEFT($B8,3)=N$2,MAX(N$2:N7)+1,""))</f>
        <v/>
      </c>
      <c r="O8" s="3" t="str">
        <f>IF(IFERROR(FIND("U",$B8,1),0)=0,"",MAX(O$2:O7)+1)</f>
        <v/>
      </c>
      <c r="P8" s="3" t="str">
        <f>IF(IFERROR(FIND("F",$B8,1),0)=0,"",MAX(P$2:P7)+1)</f>
        <v/>
      </c>
      <c r="Q8" s="3" t="str">
        <f>IF(IFERROR(FIND("MJ",$B8,1),0)=0,"",MAX(Q$2:Q7)+1)</f>
        <v/>
      </c>
      <c r="R8" s="3" t="str">
        <f>IF(IFERROR(FIND("WJ",$B8,1),0)=0,"",MAX(R$2:R7)+1)</f>
        <v/>
      </c>
      <c r="S8" s="3" t="str">
        <f>IF(IFERROR(FIND("XJ",$B8,1),0)=0,"",MAX(S$2:S7)+1)</f>
        <v/>
      </c>
      <c r="T8" s="3" t="str">
        <f>IF(IFERROR(FIND("J",$B8,1),0)=0,"",MAX(T$2:T7)+1)</f>
        <v/>
      </c>
      <c r="U8" s="3" t="str">
        <f>IF(IFERROR(FIND("N",$B8,1),0)=0,"",MAX(U$2:U7)+1)</f>
        <v/>
      </c>
      <c r="V8" s="2">
        <f t="shared" si="0"/>
        <v>0</v>
      </c>
      <c r="W8" s="2" t="e">
        <f>VLOOKUP($A8,#REF!,10,FALSE)</f>
        <v>#REF!</v>
      </c>
    </row>
    <row r="9" spans="1:23" x14ac:dyDescent="0.25">
      <c r="A9" s="3">
        <v>207</v>
      </c>
      <c r="B9" s="2" t="e">
        <f>VLOOKUP($A9,#REF!,3,FALSE)</f>
        <v>#REF!</v>
      </c>
      <c r="C9" s="4"/>
      <c r="D9" s="3"/>
      <c r="E9" s="3" t="str">
        <f>IF(IFERROR($B9,"E")="E","",MAX(E$2:E8)+1)</f>
        <v/>
      </c>
      <c r="F9" s="3" t="str">
        <f>IF(IFERROR($B9,"E")="E","",IF(LEFT($B9,1)=F$2,MAX(F$2:F8)+1,""))</f>
        <v/>
      </c>
      <c r="G9" s="3" t="str">
        <f>IF(IFERROR($B9,"E")="E","",IF(LEFT($B9,2)=G$2,MAX(G$2:G8)+1,IF(LEFT($B9,2)=LEFT(G$2,1)&amp;"S",MAX(G$2:G8)+1,"")))</f>
        <v/>
      </c>
      <c r="H9" s="3" t="str">
        <f>IF(IFERROR($B9,"E")="E","",IF(LEFT($B9,3)=H$2,MAX(H$2:H8)+1,""))</f>
        <v/>
      </c>
      <c r="I9" s="3" t="str">
        <f>IF(IFERROR($B9,"E")="E","",IF(LEFT($B9,1)=I$2,MAX(I$2:I8)+1,""))</f>
        <v/>
      </c>
      <c r="J9" s="3" t="str">
        <f>IF(IFERROR($B9,"E")="E","",IF(LEFT($B9,2)=J$2,MAX(J$2:J8)+1,IF(LEFT($B9,2)=LEFT(J$2,1)&amp;"S",MAX(J$2:J8)+1,"")))</f>
        <v/>
      </c>
      <c r="K9" s="3" t="str">
        <f>IF(IFERROR($B9,"E")="E","",IF(LEFT($B9,3)=K$2,MAX(K$2:K8)+1,""))</f>
        <v/>
      </c>
      <c r="L9" s="3" t="str">
        <f>IF(IFERROR($B9,"E")="E","",IF(LEFT($B9,1)=L$2,MAX(L$2:L8)+1,""))</f>
        <v/>
      </c>
      <c r="M9" s="3" t="str">
        <f>IF(IFERROR($B9,"E")="E","",IF(LEFT($B9,2)=M$2,MAX(M$2:M8)+1,IF(LEFT($B9,2)=LEFT(M$2,1)&amp;"S",MAX(M$2:M8)+1,"")))</f>
        <v/>
      </c>
      <c r="N9" s="3" t="str">
        <f>IF(IFERROR($B9,"E")="E","",IF(LEFT($B9,3)=N$2,MAX(N$2:N8)+1,""))</f>
        <v/>
      </c>
      <c r="O9" s="3" t="str">
        <f>IF(IFERROR(FIND("U",$B9,1),0)=0,"",MAX(O$2:O8)+1)</f>
        <v/>
      </c>
      <c r="P9" s="3" t="str">
        <f>IF(IFERROR(FIND("F",$B9,1),0)=0,"",MAX(P$2:P8)+1)</f>
        <v/>
      </c>
      <c r="Q9" s="3" t="str">
        <f>IF(IFERROR(FIND("MJ",$B9,1),0)=0,"",MAX(Q$2:Q8)+1)</f>
        <v/>
      </c>
      <c r="R9" s="3" t="str">
        <f>IF(IFERROR(FIND("WJ",$B9,1),0)=0,"",MAX(R$2:R8)+1)</f>
        <v/>
      </c>
      <c r="S9" s="3" t="str">
        <f>IF(IFERROR(FIND("XJ",$B9,1),0)=0,"",MAX(S$2:S8)+1)</f>
        <v/>
      </c>
      <c r="T9" s="3" t="str">
        <f>IF(IFERROR(FIND("J",$B9,1),0)=0,"",MAX(T$2:T8)+1)</f>
        <v/>
      </c>
      <c r="U9" s="3" t="str">
        <f>IF(IFERROR(FIND("N",$B9,1),0)=0,"",MAX(U$2:U8)+1)</f>
        <v/>
      </c>
      <c r="V9" s="2">
        <f t="shared" si="0"/>
        <v>0</v>
      </c>
      <c r="W9" s="2" t="e">
        <f>VLOOKUP($A9,#REF!,10,FALSE)</f>
        <v>#REF!</v>
      </c>
    </row>
    <row r="10" spans="1:23" x14ac:dyDescent="0.25">
      <c r="A10" s="3">
        <v>208</v>
      </c>
      <c r="B10" s="2" t="e">
        <f>VLOOKUP($A10,#REF!,3,FALSE)</f>
        <v>#REF!</v>
      </c>
      <c r="C10" s="4"/>
      <c r="D10" s="3"/>
      <c r="E10" s="3" t="str">
        <f>IF(IFERROR($B10,"E")="E","",MAX(E$2:E9)+1)</f>
        <v/>
      </c>
      <c r="F10" s="3" t="str">
        <f>IF(IFERROR($B10,"E")="E","",IF(LEFT($B10,1)=F$2,MAX(F$2:F9)+1,""))</f>
        <v/>
      </c>
      <c r="G10" s="3" t="str">
        <f>IF(IFERROR($B10,"E")="E","",IF(LEFT($B10,2)=G$2,MAX(G$2:G9)+1,IF(LEFT($B10,2)=LEFT(G$2,1)&amp;"S",MAX(G$2:G9)+1,"")))</f>
        <v/>
      </c>
      <c r="H10" s="3" t="str">
        <f>IF(IFERROR($B10,"E")="E","",IF(LEFT($B10,3)=H$2,MAX(H$2:H9)+1,""))</f>
        <v/>
      </c>
      <c r="I10" s="3" t="str">
        <f>IF(IFERROR($B10,"E")="E","",IF(LEFT($B10,1)=I$2,MAX(I$2:I9)+1,""))</f>
        <v/>
      </c>
      <c r="J10" s="3" t="str">
        <f>IF(IFERROR($B10,"E")="E","",IF(LEFT($B10,2)=J$2,MAX(J$2:J9)+1,IF(LEFT($B10,2)=LEFT(J$2,1)&amp;"S",MAX(J$2:J9)+1,"")))</f>
        <v/>
      </c>
      <c r="K10" s="3" t="str">
        <f>IF(IFERROR($B10,"E")="E","",IF(LEFT($B10,3)=K$2,MAX(K$2:K9)+1,""))</f>
        <v/>
      </c>
      <c r="L10" s="3" t="str">
        <f>IF(IFERROR($B10,"E")="E","",IF(LEFT($B10,1)=L$2,MAX(L$2:L9)+1,""))</f>
        <v/>
      </c>
      <c r="M10" s="3" t="str">
        <f>IF(IFERROR($B10,"E")="E","",IF(LEFT($B10,2)=M$2,MAX(M$2:M9)+1,IF(LEFT($B10,2)=LEFT(M$2,1)&amp;"S",MAX(M$2:M9)+1,"")))</f>
        <v/>
      </c>
      <c r="N10" s="3" t="str">
        <f>IF(IFERROR($B10,"E")="E","",IF(LEFT($B10,3)=N$2,MAX(N$2:N9)+1,""))</f>
        <v/>
      </c>
      <c r="O10" s="3" t="str">
        <f>IF(IFERROR(FIND("U",$B10,1),0)=0,"",MAX(O$2:O9)+1)</f>
        <v/>
      </c>
      <c r="P10" s="3" t="str">
        <f>IF(IFERROR(FIND("F",$B10,1),0)=0,"",MAX(P$2:P9)+1)</f>
        <v/>
      </c>
      <c r="Q10" s="3" t="str">
        <f>IF(IFERROR(FIND("MJ",$B10,1),0)=0,"",MAX(Q$2:Q9)+1)</f>
        <v/>
      </c>
      <c r="R10" s="3" t="str">
        <f>IF(IFERROR(FIND("WJ",$B10,1),0)=0,"",MAX(R$2:R9)+1)</f>
        <v/>
      </c>
      <c r="S10" s="3" t="str">
        <f>IF(IFERROR(FIND("XJ",$B10,1),0)=0,"",MAX(S$2:S9)+1)</f>
        <v/>
      </c>
      <c r="T10" s="3" t="str">
        <f>IF(IFERROR(FIND("J",$B10,1),0)=0,"",MAX(T$2:T9)+1)</f>
        <v/>
      </c>
      <c r="U10" s="3" t="str">
        <f>IF(IFERROR(FIND("N",$B10,1),0)=0,"",MAX(U$2:U9)+1)</f>
        <v/>
      </c>
      <c r="V10" s="2">
        <f t="shared" si="0"/>
        <v>0</v>
      </c>
      <c r="W10" s="2" t="e">
        <f>VLOOKUP($A10,#REF!,10,FALSE)</f>
        <v>#REF!</v>
      </c>
    </row>
    <row r="11" spans="1:23" x14ac:dyDescent="0.25">
      <c r="A11" s="3">
        <v>209</v>
      </c>
      <c r="B11" s="2" t="e">
        <f>VLOOKUP($A11,#REF!,3,FALSE)</f>
        <v>#REF!</v>
      </c>
      <c r="C11" s="4"/>
      <c r="D11" s="3"/>
      <c r="E11" s="3" t="str">
        <f>IF(IFERROR($B11,"E")="E","",MAX(E$2:E10)+1)</f>
        <v/>
      </c>
      <c r="F11" s="3" t="str">
        <f>IF(IFERROR($B11,"E")="E","",IF(LEFT($B11,1)=F$2,MAX(F$2:F10)+1,""))</f>
        <v/>
      </c>
      <c r="G11" s="3" t="str">
        <f>IF(IFERROR($B11,"E")="E","",IF(LEFT($B11,2)=G$2,MAX(G$2:G10)+1,IF(LEFT($B11,2)=LEFT(G$2,1)&amp;"S",MAX(G$2:G10)+1,"")))</f>
        <v/>
      </c>
      <c r="H11" s="3" t="str">
        <f>IF(IFERROR($B11,"E")="E","",IF(LEFT($B11,3)=H$2,MAX(H$2:H10)+1,""))</f>
        <v/>
      </c>
      <c r="I11" s="3" t="str">
        <f>IF(IFERROR($B11,"E")="E","",IF(LEFT($B11,1)=I$2,MAX(I$2:I10)+1,""))</f>
        <v/>
      </c>
      <c r="J11" s="3" t="str">
        <f>IF(IFERROR($B11,"E")="E","",IF(LEFT($B11,2)=J$2,MAX(J$2:J10)+1,IF(LEFT($B11,2)=LEFT(J$2,1)&amp;"S",MAX(J$2:J10)+1,"")))</f>
        <v/>
      </c>
      <c r="K11" s="3" t="str">
        <f>IF(IFERROR($B11,"E")="E","",IF(LEFT($B11,3)=K$2,MAX(K$2:K10)+1,""))</f>
        <v/>
      </c>
      <c r="L11" s="3" t="str">
        <f>IF(IFERROR($B11,"E")="E","",IF(LEFT($B11,1)=L$2,MAX(L$2:L10)+1,""))</f>
        <v/>
      </c>
      <c r="M11" s="3" t="str">
        <f>IF(IFERROR($B11,"E")="E","",IF(LEFT($B11,2)=M$2,MAX(M$2:M10)+1,IF(LEFT($B11,2)=LEFT(M$2,1)&amp;"S",MAX(M$2:M10)+1,"")))</f>
        <v/>
      </c>
      <c r="N11" s="3" t="str">
        <f>IF(IFERROR($B11,"E")="E","",IF(LEFT($B11,3)=N$2,MAX(N$2:N10)+1,""))</f>
        <v/>
      </c>
      <c r="O11" s="3" t="str">
        <f>IF(IFERROR(FIND("U",$B11,1),0)=0,"",MAX(O$2:O10)+1)</f>
        <v/>
      </c>
      <c r="P11" s="3" t="str">
        <f>IF(IFERROR(FIND("F",$B11,1),0)=0,"",MAX(P$2:P10)+1)</f>
        <v/>
      </c>
      <c r="Q11" s="3" t="str">
        <f>IF(IFERROR(FIND("MJ",$B11,1),0)=0,"",MAX(Q$2:Q10)+1)</f>
        <v/>
      </c>
      <c r="R11" s="3" t="str">
        <f>IF(IFERROR(FIND("WJ",$B11,1),0)=0,"",MAX(R$2:R10)+1)</f>
        <v/>
      </c>
      <c r="S11" s="3" t="str">
        <f>IF(IFERROR(FIND("XJ",$B11,1),0)=0,"",MAX(S$2:S10)+1)</f>
        <v/>
      </c>
      <c r="T11" s="3" t="str">
        <f>IF(IFERROR(FIND("J",$B11,1),0)=0,"",MAX(T$2:T10)+1)</f>
        <v/>
      </c>
      <c r="U11" s="3" t="str">
        <f>IF(IFERROR(FIND("N",$B11,1),0)=0,"",MAX(U$2:U10)+1)</f>
        <v/>
      </c>
      <c r="V11" s="2">
        <f t="shared" si="0"/>
        <v>0</v>
      </c>
      <c r="W11" s="2" t="e">
        <f>VLOOKUP($A11,#REF!,10,FALSE)</f>
        <v>#REF!</v>
      </c>
    </row>
    <row r="12" spans="1:23" x14ac:dyDescent="0.25">
      <c r="A12" s="3">
        <v>210</v>
      </c>
      <c r="B12" s="2" t="e">
        <f>VLOOKUP($A12,#REF!,3,FALSE)</f>
        <v>#REF!</v>
      </c>
      <c r="C12" s="4"/>
      <c r="D12" s="3"/>
      <c r="E12" s="3" t="str">
        <f>IF(IFERROR($B12,"E")="E","",MAX(E$2:E11)+1)</f>
        <v/>
      </c>
      <c r="F12" s="3" t="str">
        <f>IF(IFERROR($B12,"E")="E","",IF(LEFT($B12,1)=F$2,MAX(F$2:F11)+1,""))</f>
        <v/>
      </c>
      <c r="G12" s="3" t="str">
        <f>IF(IFERROR($B12,"E")="E","",IF(LEFT($B12,2)=G$2,MAX(G$2:G11)+1,IF(LEFT($B12,2)=LEFT(G$2,1)&amp;"S",MAX(G$2:G11)+1,"")))</f>
        <v/>
      </c>
      <c r="H12" s="3" t="str">
        <f>IF(IFERROR($B12,"E")="E","",IF(LEFT($B12,3)=H$2,MAX(H$2:H11)+1,""))</f>
        <v/>
      </c>
      <c r="I12" s="3" t="str">
        <f>IF(IFERROR($B12,"E")="E","",IF(LEFT($B12,1)=I$2,MAX(I$2:I11)+1,""))</f>
        <v/>
      </c>
      <c r="J12" s="3" t="str">
        <f>IF(IFERROR($B12,"E")="E","",IF(LEFT($B12,2)=J$2,MAX(J$2:J11)+1,IF(LEFT($B12,2)=LEFT(J$2,1)&amp;"S",MAX(J$2:J11)+1,"")))</f>
        <v/>
      </c>
      <c r="K12" s="3" t="str">
        <f>IF(IFERROR($B12,"E")="E","",IF(LEFT($B12,3)=K$2,MAX(K$2:K11)+1,""))</f>
        <v/>
      </c>
      <c r="L12" s="3" t="str">
        <f>IF(IFERROR($B12,"E")="E","",IF(LEFT($B12,1)=L$2,MAX(L$2:L11)+1,""))</f>
        <v/>
      </c>
      <c r="M12" s="3" t="str">
        <f>IF(IFERROR($B12,"E")="E","",IF(LEFT($B12,2)=M$2,MAX(M$2:M11)+1,IF(LEFT($B12,2)=LEFT(M$2,1)&amp;"S",MAX(M$2:M11)+1,"")))</f>
        <v/>
      </c>
      <c r="N12" s="3" t="str">
        <f>IF(IFERROR($B12,"E")="E","",IF(LEFT($B12,3)=N$2,MAX(N$2:N11)+1,""))</f>
        <v/>
      </c>
      <c r="O12" s="3" t="str">
        <f>IF(IFERROR(FIND("U",$B12,1),0)=0,"",MAX(O$2:O11)+1)</f>
        <v/>
      </c>
      <c r="P12" s="3" t="str">
        <f>IF(IFERROR(FIND("F",$B12,1),0)=0,"",MAX(P$2:P11)+1)</f>
        <v/>
      </c>
      <c r="Q12" s="3" t="str">
        <f>IF(IFERROR(FIND("MJ",$B12,1),0)=0,"",MAX(Q$2:Q11)+1)</f>
        <v/>
      </c>
      <c r="R12" s="3" t="str">
        <f>IF(IFERROR(FIND("WJ",$B12,1),0)=0,"",MAX(R$2:R11)+1)</f>
        <v/>
      </c>
      <c r="S12" s="3" t="str">
        <f>IF(IFERROR(FIND("XJ",$B12,1),0)=0,"",MAX(S$2:S11)+1)</f>
        <v/>
      </c>
      <c r="T12" s="3" t="str">
        <f>IF(IFERROR(FIND("J",$B12,1),0)=0,"",MAX(T$2:T11)+1)</f>
        <v/>
      </c>
      <c r="U12" s="3" t="str">
        <f>IF(IFERROR(FIND("N",$B12,1),0)=0,"",MAX(U$2:U11)+1)</f>
        <v/>
      </c>
      <c r="V12" s="2">
        <f t="shared" si="0"/>
        <v>0</v>
      </c>
      <c r="W12" s="2" t="e">
        <f>VLOOKUP($A12,#REF!,10,FALSE)</f>
        <v>#REF!</v>
      </c>
    </row>
    <row r="13" spans="1:23" x14ac:dyDescent="0.25">
      <c r="A13" s="3">
        <v>211</v>
      </c>
      <c r="B13" s="2" t="e">
        <f>VLOOKUP($A13,#REF!,3,FALSE)</f>
        <v>#REF!</v>
      </c>
      <c r="C13" s="4"/>
      <c r="D13" s="3"/>
      <c r="E13" s="3" t="str">
        <f>IF(IFERROR($B13,"E")="E","",MAX(E$2:E12)+1)</f>
        <v/>
      </c>
      <c r="F13" s="3" t="str">
        <f>IF(IFERROR($B13,"E")="E","",IF(LEFT($B13,1)=F$2,MAX(F$2:F12)+1,""))</f>
        <v/>
      </c>
      <c r="G13" s="3" t="str">
        <f>IF(IFERROR($B13,"E")="E","",IF(LEFT($B13,2)=G$2,MAX(G$2:G12)+1,IF(LEFT($B13,2)=LEFT(G$2,1)&amp;"S",MAX(G$2:G12)+1,"")))</f>
        <v/>
      </c>
      <c r="H13" s="3" t="str">
        <f>IF(IFERROR($B13,"E")="E","",IF(LEFT($B13,3)=H$2,MAX(H$2:H12)+1,""))</f>
        <v/>
      </c>
      <c r="I13" s="3" t="str">
        <f>IF(IFERROR($B13,"E")="E","",IF(LEFT($B13,1)=I$2,MAX(I$2:I12)+1,""))</f>
        <v/>
      </c>
      <c r="J13" s="3" t="str">
        <f>IF(IFERROR($B13,"E")="E","",IF(LEFT($B13,2)=J$2,MAX(J$2:J12)+1,IF(LEFT($B13,2)=LEFT(J$2,1)&amp;"S",MAX(J$2:J12)+1,"")))</f>
        <v/>
      </c>
      <c r="K13" s="3" t="str">
        <f>IF(IFERROR($B13,"E")="E","",IF(LEFT($B13,3)=K$2,MAX(K$2:K12)+1,""))</f>
        <v/>
      </c>
      <c r="L13" s="3" t="str">
        <f>IF(IFERROR($B13,"E")="E","",IF(LEFT($B13,1)=L$2,MAX(L$2:L12)+1,""))</f>
        <v/>
      </c>
      <c r="M13" s="3" t="str">
        <f>IF(IFERROR($B13,"E")="E","",IF(LEFT($B13,2)=M$2,MAX(M$2:M12)+1,IF(LEFT($B13,2)=LEFT(M$2,1)&amp;"S",MAX(M$2:M12)+1,"")))</f>
        <v/>
      </c>
      <c r="N13" s="3" t="str">
        <f>IF(IFERROR($B13,"E")="E","",IF(LEFT($B13,3)=N$2,MAX(N$2:N12)+1,""))</f>
        <v/>
      </c>
      <c r="O13" s="3" t="str">
        <f>IF(IFERROR(FIND("U",$B13,1),0)=0,"",MAX(O$2:O12)+1)</f>
        <v/>
      </c>
      <c r="P13" s="3" t="str">
        <f>IF(IFERROR(FIND("F",$B13,1),0)=0,"",MAX(P$2:P12)+1)</f>
        <v/>
      </c>
      <c r="Q13" s="3" t="str">
        <f>IF(IFERROR(FIND("MJ",$B13,1),0)=0,"",MAX(Q$2:Q12)+1)</f>
        <v/>
      </c>
      <c r="R13" s="3" t="str">
        <f>IF(IFERROR(FIND("WJ",$B13,1),0)=0,"",MAX(R$2:R12)+1)</f>
        <v/>
      </c>
      <c r="S13" s="3" t="str">
        <f>IF(IFERROR(FIND("XJ",$B13,1),0)=0,"",MAX(S$2:S12)+1)</f>
        <v/>
      </c>
      <c r="T13" s="3" t="str">
        <f>IF(IFERROR(FIND("J",$B13,1),0)=0,"",MAX(T$2:T12)+1)</f>
        <v/>
      </c>
      <c r="U13" s="3" t="str">
        <f>IF(IFERROR(FIND("N",$B13,1),0)=0,"",MAX(U$2:U12)+1)</f>
        <v/>
      </c>
      <c r="V13" s="2">
        <f t="shared" si="0"/>
        <v>0</v>
      </c>
      <c r="W13" s="2" t="e">
        <f>VLOOKUP($A13,#REF!,10,FALSE)</f>
        <v>#REF!</v>
      </c>
    </row>
    <row r="14" spans="1:23" x14ac:dyDescent="0.25">
      <c r="A14" s="3">
        <v>212</v>
      </c>
      <c r="B14" s="2" t="e">
        <f>VLOOKUP($A14,#REF!,3,FALSE)</f>
        <v>#REF!</v>
      </c>
      <c r="C14" s="4"/>
      <c r="D14" s="3"/>
      <c r="E14" s="3" t="str">
        <f>IF(IFERROR($B14,"E")="E","",MAX(E$2:E13)+1)</f>
        <v/>
      </c>
      <c r="F14" s="3" t="str">
        <f>IF(IFERROR($B14,"E")="E","",IF(LEFT($B14,1)=F$2,MAX(F$2:F13)+1,""))</f>
        <v/>
      </c>
      <c r="G14" s="3" t="str">
        <f>IF(IFERROR($B14,"E")="E","",IF(LEFT($B14,2)=G$2,MAX(G$2:G13)+1,IF(LEFT($B14,2)=LEFT(G$2,1)&amp;"S",MAX(G$2:G13)+1,"")))</f>
        <v/>
      </c>
      <c r="H14" s="3" t="str">
        <f>IF(IFERROR($B14,"E")="E","",IF(LEFT($B14,3)=H$2,MAX(H$2:H13)+1,""))</f>
        <v/>
      </c>
      <c r="I14" s="3" t="str">
        <f>IF(IFERROR($B14,"E")="E","",IF(LEFT($B14,1)=I$2,MAX(I$2:I13)+1,""))</f>
        <v/>
      </c>
      <c r="J14" s="3" t="str">
        <f>IF(IFERROR($B14,"E")="E","",IF(LEFT($B14,2)=J$2,MAX(J$2:J13)+1,IF(LEFT($B14,2)=LEFT(J$2,1)&amp;"S",MAX(J$2:J13)+1,"")))</f>
        <v/>
      </c>
      <c r="K14" s="3" t="str">
        <f>IF(IFERROR($B14,"E")="E","",IF(LEFT($B14,3)=K$2,MAX(K$2:K13)+1,""))</f>
        <v/>
      </c>
      <c r="L14" s="3" t="str">
        <f>IF(IFERROR($B14,"E")="E","",IF(LEFT($B14,1)=L$2,MAX(L$2:L13)+1,""))</f>
        <v/>
      </c>
      <c r="M14" s="3" t="str">
        <f>IF(IFERROR($B14,"E")="E","",IF(LEFT($B14,2)=M$2,MAX(M$2:M13)+1,IF(LEFT($B14,2)=LEFT(M$2,1)&amp;"S",MAX(M$2:M13)+1,"")))</f>
        <v/>
      </c>
      <c r="N14" s="3" t="str">
        <f>IF(IFERROR($B14,"E")="E","",IF(LEFT($B14,3)=N$2,MAX(N$2:N13)+1,""))</f>
        <v/>
      </c>
      <c r="O14" s="3" t="str">
        <f>IF(IFERROR(FIND("U",$B14,1),0)=0,"",MAX(O$2:O13)+1)</f>
        <v/>
      </c>
      <c r="P14" s="3" t="str">
        <f>IF(IFERROR(FIND("F",$B14,1),0)=0,"",MAX(P$2:P13)+1)</f>
        <v/>
      </c>
      <c r="Q14" s="3" t="str">
        <f>IF(IFERROR(FIND("MJ",$B14,1),0)=0,"",MAX(Q$2:Q13)+1)</f>
        <v/>
      </c>
      <c r="R14" s="3" t="str">
        <f>IF(IFERROR(FIND("WJ",$B14,1),0)=0,"",MAX(R$2:R13)+1)</f>
        <v/>
      </c>
      <c r="S14" s="3" t="str">
        <f>IF(IFERROR(FIND("XJ",$B14,1),0)=0,"",MAX(S$2:S13)+1)</f>
        <v/>
      </c>
      <c r="T14" s="3" t="str">
        <f>IF(IFERROR(FIND("J",$B14,1),0)=0,"",MAX(T$2:T13)+1)</f>
        <v/>
      </c>
      <c r="U14" s="3" t="str">
        <f>IF(IFERROR(FIND("N",$B14,1),0)=0,"",MAX(U$2:U13)+1)</f>
        <v/>
      </c>
      <c r="V14" s="2">
        <f t="shared" si="0"/>
        <v>0</v>
      </c>
      <c r="W14" s="2" t="e">
        <f>VLOOKUP($A14,#REF!,10,FALSE)</f>
        <v>#REF!</v>
      </c>
    </row>
    <row r="15" spans="1:23" x14ac:dyDescent="0.25">
      <c r="A15" s="3">
        <v>213</v>
      </c>
      <c r="B15" s="2" t="e">
        <f>VLOOKUP($A15,#REF!,3,FALSE)</f>
        <v>#REF!</v>
      </c>
      <c r="C15" s="4"/>
      <c r="D15" s="3"/>
      <c r="E15" s="3" t="str">
        <f>IF(IFERROR($B15,"E")="E","",MAX(E$2:E14)+1)</f>
        <v/>
      </c>
      <c r="F15" s="3" t="str">
        <f>IF(IFERROR($B15,"E")="E","",IF(LEFT($B15,1)=F$2,MAX(F$2:F14)+1,""))</f>
        <v/>
      </c>
      <c r="G15" s="3" t="str">
        <f>IF(IFERROR($B15,"E")="E","",IF(LEFT($B15,2)=G$2,MAX(G$2:G14)+1,IF(LEFT($B15,2)=LEFT(G$2,1)&amp;"S",MAX(G$2:G14)+1,"")))</f>
        <v/>
      </c>
      <c r="H15" s="3" t="str">
        <f>IF(IFERROR($B15,"E")="E","",IF(LEFT($B15,3)=H$2,MAX(H$2:H14)+1,""))</f>
        <v/>
      </c>
      <c r="I15" s="3" t="str">
        <f>IF(IFERROR($B15,"E")="E","",IF(LEFT($B15,1)=I$2,MAX(I$2:I14)+1,""))</f>
        <v/>
      </c>
      <c r="J15" s="3" t="str">
        <f>IF(IFERROR($B15,"E")="E","",IF(LEFT($B15,2)=J$2,MAX(J$2:J14)+1,IF(LEFT($B15,2)=LEFT(J$2,1)&amp;"S",MAX(J$2:J14)+1,"")))</f>
        <v/>
      </c>
      <c r="K15" s="3" t="str">
        <f>IF(IFERROR($B15,"E")="E","",IF(LEFT($B15,3)=K$2,MAX(K$2:K14)+1,""))</f>
        <v/>
      </c>
      <c r="L15" s="3" t="str">
        <f>IF(IFERROR($B15,"E")="E","",IF(LEFT($B15,1)=L$2,MAX(L$2:L14)+1,""))</f>
        <v/>
      </c>
      <c r="M15" s="3" t="str">
        <f>IF(IFERROR($B15,"E")="E","",IF(LEFT($B15,2)=M$2,MAX(M$2:M14)+1,IF(LEFT($B15,2)=LEFT(M$2,1)&amp;"S",MAX(M$2:M14)+1,"")))</f>
        <v/>
      </c>
      <c r="N15" s="3" t="str">
        <f>IF(IFERROR($B15,"E")="E","",IF(LEFT($B15,3)=N$2,MAX(N$2:N14)+1,""))</f>
        <v/>
      </c>
      <c r="O15" s="3" t="str">
        <f>IF(IFERROR(FIND("U",$B15,1),0)=0,"",MAX(O$2:O14)+1)</f>
        <v/>
      </c>
      <c r="P15" s="3" t="str">
        <f>IF(IFERROR(FIND("F",$B15,1),0)=0,"",MAX(P$2:P14)+1)</f>
        <v/>
      </c>
      <c r="Q15" s="3" t="str">
        <f>IF(IFERROR(FIND("MJ",$B15,1),0)=0,"",MAX(Q$2:Q14)+1)</f>
        <v/>
      </c>
      <c r="R15" s="3" t="str">
        <f>IF(IFERROR(FIND("WJ",$B15,1),0)=0,"",MAX(R$2:R14)+1)</f>
        <v/>
      </c>
      <c r="S15" s="3" t="str">
        <f>IF(IFERROR(FIND("XJ",$B15,1),0)=0,"",MAX(S$2:S14)+1)</f>
        <v/>
      </c>
      <c r="T15" s="3" t="str">
        <f>IF(IFERROR(FIND("J",$B15,1),0)=0,"",MAX(T$2:T14)+1)</f>
        <v/>
      </c>
      <c r="U15" s="3" t="str">
        <f>IF(IFERROR(FIND("N",$B15,1),0)=0,"",MAX(U$2:U14)+1)</f>
        <v/>
      </c>
      <c r="V15" s="2">
        <f t="shared" si="0"/>
        <v>0</v>
      </c>
      <c r="W15" s="2" t="e">
        <f>VLOOKUP($A15,#REF!,10,FALSE)</f>
        <v>#REF!</v>
      </c>
    </row>
    <row r="16" spans="1:23" x14ac:dyDescent="0.25">
      <c r="A16" s="3">
        <v>214</v>
      </c>
      <c r="B16" s="2" t="e">
        <f>VLOOKUP($A16,#REF!,3,FALSE)</f>
        <v>#REF!</v>
      </c>
      <c r="C16" s="4"/>
      <c r="D16" s="3"/>
      <c r="E16" s="3" t="str">
        <f>IF(IFERROR($B16,"E")="E","",MAX(E$2:E15)+1)</f>
        <v/>
      </c>
      <c r="F16" s="3" t="str">
        <f>IF(IFERROR($B16,"E")="E","",IF(LEFT($B16,1)=F$2,MAX(F$2:F15)+1,""))</f>
        <v/>
      </c>
      <c r="G16" s="3" t="str">
        <f>IF(IFERROR($B16,"E")="E","",IF(LEFT($B16,2)=G$2,MAX(G$2:G15)+1,IF(LEFT($B16,2)=LEFT(G$2,1)&amp;"S",MAX(G$2:G15)+1,"")))</f>
        <v/>
      </c>
      <c r="H16" s="3" t="str">
        <f>IF(IFERROR($B16,"E")="E","",IF(LEFT($B16,3)=H$2,MAX(H$2:H15)+1,""))</f>
        <v/>
      </c>
      <c r="I16" s="3" t="str">
        <f>IF(IFERROR($B16,"E")="E","",IF(LEFT($B16,1)=I$2,MAX(I$2:I15)+1,""))</f>
        <v/>
      </c>
      <c r="J16" s="3" t="str">
        <f>IF(IFERROR($B16,"E")="E","",IF(LEFT($B16,2)=J$2,MAX(J$2:J15)+1,IF(LEFT($B16,2)=LEFT(J$2,1)&amp;"S",MAX(J$2:J15)+1,"")))</f>
        <v/>
      </c>
      <c r="K16" s="3" t="str">
        <f>IF(IFERROR($B16,"E")="E","",IF(LEFT($B16,3)=K$2,MAX(K$2:K15)+1,""))</f>
        <v/>
      </c>
      <c r="L16" s="3" t="str">
        <f>IF(IFERROR($B16,"E")="E","",IF(LEFT($B16,1)=L$2,MAX(L$2:L15)+1,""))</f>
        <v/>
      </c>
      <c r="M16" s="3" t="str">
        <f>IF(IFERROR($B16,"E")="E","",IF(LEFT($B16,2)=M$2,MAX(M$2:M15)+1,IF(LEFT($B16,2)=LEFT(M$2,1)&amp;"S",MAX(M$2:M15)+1,"")))</f>
        <v/>
      </c>
      <c r="N16" s="3" t="str">
        <f>IF(IFERROR($B16,"E")="E","",IF(LEFT($B16,3)=N$2,MAX(N$2:N15)+1,""))</f>
        <v/>
      </c>
      <c r="O16" s="3" t="str">
        <f>IF(IFERROR(FIND("U",$B16,1),0)=0,"",MAX(O$2:O15)+1)</f>
        <v/>
      </c>
      <c r="P16" s="3" t="str">
        <f>IF(IFERROR(FIND("F",$B16,1),0)=0,"",MAX(P$2:P15)+1)</f>
        <v/>
      </c>
      <c r="Q16" s="3" t="str">
        <f>IF(IFERROR(FIND("MJ",$B16,1),0)=0,"",MAX(Q$2:Q15)+1)</f>
        <v/>
      </c>
      <c r="R16" s="3" t="str">
        <f>IF(IFERROR(FIND("WJ",$B16,1),0)=0,"",MAX(R$2:R15)+1)</f>
        <v/>
      </c>
      <c r="S16" s="3" t="str">
        <f>IF(IFERROR(FIND("XJ",$B16,1),0)=0,"",MAX(S$2:S15)+1)</f>
        <v/>
      </c>
      <c r="T16" s="3" t="str">
        <f>IF(IFERROR(FIND("J",$B16,1),0)=0,"",MAX(T$2:T15)+1)</f>
        <v/>
      </c>
      <c r="U16" s="3" t="str">
        <f>IF(IFERROR(FIND("N",$B16,1),0)=0,"",MAX(U$2:U15)+1)</f>
        <v/>
      </c>
      <c r="V16" s="2">
        <f t="shared" si="0"/>
        <v>0</v>
      </c>
      <c r="W16" s="2" t="e">
        <f>VLOOKUP($A16,#REF!,10,FALSE)</f>
        <v>#REF!</v>
      </c>
    </row>
    <row r="17" spans="1:23" x14ac:dyDescent="0.25">
      <c r="A17" s="3">
        <v>215</v>
      </c>
      <c r="B17" s="2" t="e">
        <f>VLOOKUP($A17,#REF!,3,FALSE)</f>
        <v>#REF!</v>
      </c>
      <c r="C17" s="4"/>
      <c r="D17" s="3"/>
      <c r="E17" s="3" t="str">
        <f>IF(IFERROR($B17,"E")="E","",MAX(E$2:E16)+1)</f>
        <v/>
      </c>
      <c r="F17" s="3" t="str">
        <f>IF(IFERROR($B17,"E")="E","",IF(LEFT($B17,1)=F$2,MAX(F$2:F16)+1,""))</f>
        <v/>
      </c>
      <c r="G17" s="3" t="str">
        <f>IF(IFERROR($B17,"E")="E","",IF(LEFT($B17,2)=G$2,MAX(G$2:G16)+1,IF(LEFT($B17,2)=LEFT(G$2,1)&amp;"S",MAX(G$2:G16)+1,"")))</f>
        <v/>
      </c>
      <c r="H17" s="3" t="str">
        <f>IF(IFERROR($B17,"E")="E","",IF(LEFT($B17,3)=H$2,MAX(H$2:H16)+1,""))</f>
        <v/>
      </c>
      <c r="I17" s="3" t="str">
        <f>IF(IFERROR($B17,"E")="E","",IF(LEFT($B17,1)=I$2,MAX(I$2:I16)+1,""))</f>
        <v/>
      </c>
      <c r="J17" s="3" t="str">
        <f>IF(IFERROR($B17,"E")="E","",IF(LEFT($B17,2)=J$2,MAX(J$2:J16)+1,IF(LEFT($B17,2)=LEFT(J$2,1)&amp;"S",MAX(J$2:J16)+1,"")))</f>
        <v/>
      </c>
      <c r="K17" s="3" t="str">
        <f>IF(IFERROR($B17,"E")="E","",IF(LEFT($B17,3)=K$2,MAX(K$2:K16)+1,""))</f>
        <v/>
      </c>
      <c r="L17" s="3" t="str">
        <f>IF(IFERROR($B17,"E")="E","",IF(LEFT($B17,1)=L$2,MAX(L$2:L16)+1,""))</f>
        <v/>
      </c>
      <c r="M17" s="3" t="str">
        <f>IF(IFERROR($B17,"E")="E","",IF(LEFT($B17,2)=M$2,MAX(M$2:M16)+1,IF(LEFT($B17,2)=LEFT(M$2,1)&amp;"S",MAX(M$2:M16)+1,"")))</f>
        <v/>
      </c>
      <c r="N17" s="3" t="str">
        <f>IF(IFERROR($B17,"E")="E","",IF(LEFT($B17,3)=N$2,MAX(N$2:N16)+1,""))</f>
        <v/>
      </c>
      <c r="O17" s="3" t="str">
        <f>IF(IFERROR(FIND("U",$B17,1),0)=0,"",MAX(O$2:O16)+1)</f>
        <v/>
      </c>
      <c r="P17" s="3" t="str">
        <f>IF(IFERROR(FIND("F",$B17,1),0)=0,"",MAX(P$2:P16)+1)</f>
        <v/>
      </c>
      <c r="Q17" s="3" t="str">
        <f>IF(IFERROR(FIND("MJ",$B17,1),0)=0,"",MAX(Q$2:Q16)+1)</f>
        <v/>
      </c>
      <c r="R17" s="3" t="str">
        <f>IF(IFERROR(FIND("WJ",$B17,1),0)=0,"",MAX(R$2:R16)+1)</f>
        <v/>
      </c>
      <c r="S17" s="3" t="str">
        <f>IF(IFERROR(FIND("XJ",$B17,1),0)=0,"",MAX(S$2:S16)+1)</f>
        <v/>
      </c>
      <c r="T17" s="3" t="str">
        <f>IF(IFERROR(FIND("J",$B17,1),0)=0,"",MAX(T$2:T16)+1)</f>
        <v/>
      </c>
      <c r="U17" s="3" t="str">
        <f>IF(IFERROR(FIND("N",$B17,1),0)=0,"",MAX(U$2:U16)+1)</f>
        <v/>
      </c>
      <c r="V17" s="2">
        <f t="shared" si="0"/>
        <v>0</v>
      </c>
      <c r="W17" s="2" t="e">
        <f>VLOOKUP($A17,#REF!,10,FALSE)</f>
        <v>#REF!</v>
      </c>
    </row>
    <row r="18" spans="1:23" x14ac:dyDescent="0.25">
      <c r="A18" s="3">
        <v>216</v>
      </c>
      <c r="B18" s="2" t="e">
        <f>VLOOKUP($A18,#REF!,3,FALSE)</f>
        <v>#REF!</v>
      </c>
      <c r="C18" s="4"/>
      <c r="D18" s="3"/>
      <c r="E18" s="3" t="str">
        <f>IF(IFERROR($B18,"E")="E","",MAX(E$2:E17)+1)</f>
        <v/>
      </c>
      <c r="F18" s="3" t="str">
        <f>IF(IFERROR($B18,"E")="E","",IF(LEFT($B18,1)=F$2,MAX(F$2:F17)+1,""))</f>
        <v/>
      </c>
      <c r="G18" s="3" t="str">
        <f>IF(IFERROR($B18,"E")="E","",IF(LEFT($B18,2)=G$2,MAX(G$2:G17)+1,IF(LEFT($B18,2)=LEFT(G$2,1)&amp;"S",MAX(G$2:G17)+1,"")))</f>
        <v/>
      </c>
      <c r="H18" s="3" t="str">
        <f>IF(IFERROR($B18,"E")="E","",IF(LEFT($B18,3)=H$2,MAX(H$2:H17)+1,""))</f>
        <v/>
      </c>
      <c r="I18" s="3" t="str">
        <f>IF(IFERROR($B18,"E")="E","",IF(LEFT($B18,1)=I$2,MAX(I$2:I17)+1,""))</f>
        <v/>
      </c>
      <c r="J18" s="3" t="str">
        <f>IF(IFERROR($B18,"E")="E","",IF(LEFT($B18,2)=J$2,MAX(J$2:J17)+1,IF(LEFT($B18,2)=LEFT(J$2,1)&amp;"S",MAX(J$2:J17)+1,"")))</f>
        <v/>
      </c>
      <c r="K18" s="3" t="str">
        <f>IF(IFERROR($B18,"E")="E","",IF(LEFT($B18,3)=K$2,MAX(K$2:K17)+1,""))</f>
        <v/>
      </c>
      <c r="L18" s="3" t="str">
        <f>IF(IFERROR($B18,"E")="E","",IF(LEFT($B18,1)=L$2,MAX(L$2:L17)+1,""))</f>
        <v/>
      </c>
      <c r="M18" s="3" t="str">
        <f>IF(IFERROR($B18,"E")="E","",IF(LEFT($B18,2)=M$2,MAX(M$2:M17)+1,IF(LEFT($B18,2)=LEFT(M$2,1)&amp;"S",MAX(M$2:M17)+1,"")))</f>
        <v/>
      </c>
      <c r="N18" s="3" t="str">
        <f>IF(IFERROR($B18,"E")="E","",IF(LEFT($B18,3)=N$2,MAX(N$2:N17)+1,""))</f>
        <v/>
      </c>
      <c r="O18" s="3" t="str">
        <f>IF(IFERROR(FIND("U",$B18,1),0)=0,"",MAX(O$2:O17)+1)</f>
        <v/>
      </c>
      <c r="P18" s="3" t="str">
        <f>IF(IFERROR(FIND("F",$B18,1),0)=0,"",MAX(P$2:P17)+1)</f>
        <v/>
      </c>
      <c r="Q18" s="3" t="str">
        <f>IF(IFERROR(FIND("MJ",$B18,1),0)=0,"",MAX(Q$2:Q17)+1)</f>
        <v/>
      </c>
      <c r="R18" s="3" t="str">
        <f>IF(IFERROR(FIND("WJ",$B18,1),0)=0,"",MAX(R$2:R17)+1)</f>
        <v/>
      </c>
      <c r="S18" s="3" t="str">
        <f>IF(IFERROR(FIND("XJ",$B18,1),0)=0,"",MAX(S$2:S17)+1)</f>
        <v/>
      </c>
      <c r="T18" s="3" t="str">
        <f>IF(IFERROR(FIND("J",$B18,1),0)=0,"",MAX(T$2:T17)+1)</f>
        <v/>
      </c>
      <c r="U18" s="3" t="str">
        <f>IF(IFERROR(FIND("N",$B18,1),0)=0,"",MAX(U$2:U17)+1)</f>
        <v/>
      </c>
      <c r="V18" s="2">
        <f t="shared" si="0"/>
        <v>0</v>
      </c>
      <c r="W18" s="2" t="e">
        <f>VLOOKUP($A18,#REF!,10,FALSE)</f>
        <v>#REF!</v>
      </c>
    </row>
    <row r="19" spans="1:23" x14ac:dyDescent="0.25">
      <c r="A19" s="3">
        <v>217</v>
      </c>
      <c r="B19" s="2" t="e">
        <f>VLOOKUP($A19,#REF!,3,FALSE)</f>
        <v>#REF!</v>
      </c>
      <c r="C19" s="4"/>
      <c r="D19" s="3"/>
      <c r="E19" s="3" t="str">
        <f>IF(IFERROR($B19,"E")="E","",MAX(E$2:E18)+1)</f>
        <v/>
      </c>
      <c r="F19" s="3" t="str">
        <f>IF(IFERROR($B19,"E")="E","",IF(LEFT($B19,1)=F$2,MAX(F$2:F18)+1,""))</f>
        <v/>
      </c>
      <c r="G19" s="3" t="str">
        <f>IF(IFERROR($B19,"E")="E","",IF(LEFT($B19,2)=G$2,MAX(G$2:G18)+1,IF(LEFT($B19,2)=LEFT(G$2,1)&amp;"S",MAX(G$2:G18)+1,"")))</f>
        <v/>
      </c>
      <c r="H19" s="3" t="str">
        <f>IF(IFERROR($B19,"E")="E","",IF(LEFT($B19,3)=H$2,MAX(H$2:H18)+1,""))</f>
        <v/>
      </c>
      <c r="I19" s="3" t="str">
        <f>IF(IFERROR($B19,"E")="E","",IF(LEFT($B19,1)=I$2,MAX(I$2:I18)+1,""))</f>
        <v/>
      </c>
      <c r="J19" s="3" t="str">
        <f>IF(IFERROR($B19,"E")="E","",IF(LEFT($B19,2)=J$2,MAX(J$2:J18)+1,IF(LEFT($B19,2)=LEFT(J$2,1)&amp;"S",MAX(J$2:J18)+1,"")))</f>
        <v/>
      </c>
      <c r="K19" s="3" t="str">
        <f>IF(IFERROR($B19,"E")="E","",IF(LEFT($B19,3)=K$2,MAX(K$2:K18)+1,""))</f>
        <v/>
      </c>
      <c r="L19" s="3" t="str">
        <f>IF(IFERROR($B19,"E")="E","",IF(LEFT($B19,1)=L$2,MAX(L$2:L18)+1,""))</f>
        <v/>
      </c>
      <c r="M19" s="3" t="str">
        <f>IF(IFERROR($B19,"E")="E","",IF(LEFT($B19,2)=M$2,MAX(M$2:M18)+1,IF(LEFT($B19,2)=LEFT(M$2,1)&amp;"S",MAX(M$2:M18)+1,"")))</f>
        <v/>
      </c>
      <c r="N19" s="3" t="str">
        <f>IF(IFERROR($B19,"E")="E","",IF(LEFT($B19,3)=N$2,MAX(N$2:N18)+1,""))</f>
        <v/>
      </c>
      <c r="O19" s="3" t="str">
        <f>IF(IFERROR(FIND("U",$B19,1),0)=0,"",MAX(O$2:O18)+1)</f>
        <v/>
      </c>
      <c r="P19" s="3" t="str">
        <f>IF(IFERROR(FIND("F",$B19,1),0)=0,"",MAX(P$2:P18)+1)</f>
        <v/>
      </c>
      <c r="Q19" s="3" t="str">
        <f>IF(IFERROR(FIND("MJ",$B19,1),0)=0,"",MAX(Q$2:Q18)+1)</f>
        <v/>
      </c>
      <c r="R19" s="3" t="str">
        <f>IF(IFERROR(FIND("WJ",$B19,1),0)=0,"",MAX(R$2:R18)+1)</f>
        <v/>
      </c>
      <c r="S19" s="3" t="str">
        <f>IF(IFERROR(FIND("XJ",$B19,1),0)=0,"",MAX(S$2:S18)+1)</f>
        <v/>
      </c>
      <c r="T19" s="3" t="str">
        <f>IF(IFERROR(FIND("J",$B19,1),0)=0,"",MAX(T$2:T18)+1)</f>
        <v/>
      </c>
      <c r="U19" s="3" t="str">
        <f>IF(IFERROR(FIND("N",$B19,1),0)=0,"",MAX(U$2:U18)+1)</f>
        <v/>
      </c>
      <c r="V19" s="2">
        <f t="shared" si="0"/>
        <v>0</v>
      </c>
      <c r="W19" s="2" t="e">
        <f>VLOOKUP($A19,#REF!,10,FALSE)</f>
        <v>#REF!</v>
      </c>
    </row>
    <row r="20" spans="1:23" x14ac:dyDescent="0.25">
      <c r="A20" s="3">
        <v>218</v>
      </c>
      <c r="B20" s="2" t="e">
        <f>VLOOKUP($A20,#REF!,3,FALSE)</f>
        <v>#REF!</v>
      </c>
      <c r="C20" s="4"/>
      <c r="D20" s="3"/>
      <c r="E20" s="3" t="str">
        <f>IF(IFERROR($B20,"E")="E","",MAX(E$2:E19)+1)</f>
        <v/>
      </c>
      <c r="F20" s="3" t="str">
        <f>IF(IFERROR($B20,"E")="E","",IF(LEFT($B20,1)=F$2,MAX(F$2:F19)+1,""))</f>
        <v/>
      </c>
      <c r="G20" s="3" t="str">
        <f>IF(IFERROR($B20,"E")="E","",IF(LEFT($B20,2)=G$2,MAX(G$2:G19)+1,IF(LEFT($B20,2)=LEFT(G$2,1)&amp;"S",MAX(G$2:G19)+1,"")))</f>
        <v/>
      </c>
      <c r="H20" s="3" t="str">
        <f>IF(IFERROR($B20,"E")="E","",IF(LEFT($B20,3)=H$2,MAX(H$2:H19)+1,""))</f>
        <v/>
      </c>
      <c r="I20" s="3" t="str">
        <f>IF(IFERROR($B20,"E")="E","",IF(LEFT($B20,1)=I$2,MAX(I$2:I19)+1,""))</f>
        <v/>
      </c>
      <c r="J20" s="3" t="str">
        <f>IF(IFERROR($B20,"E")="E","",IF(LEFT($B20,2)=J$2,MAX(J$2:J19)+1,IF(LEFT($B20,2)=LEFT(J$2,1)&amp;"S",MAX(J$2:J19)+1,"")))</f>
        <v/>
      </c>
      <c r="K20" s="3" t="str">
        <f>IF(IFERROR($B20,"E")="E","",IF(LEFT($B20,3)=K$2,MAX(K$2:K19)+1,""))</f>
        <v/>
      </c>
      <c r="L20" s="3" t="str">
        <f>IF(IFERROR($B20,"E")="E","",IF(LEFT($B20,1)=L$2,MAX(L$2:L19)+1,""))</f>
        <v/>
      </c>
      <c r="M20" s="3" t="str">
        <f>IF(IFERROR($B20,"E")="E","",IF(LEFT($B20,2)=M$2,MAX(M$2:M19)+1,IF(LEFT($B20,2)=LEFT(M$2,1)&amp;"S",MAX(M$2:M19)+1,"")))</f>
        <v/>
      </c>
      <c r="N20" s="3" t="str">
        <f>IF(IFERROR($B20,"E")="E","",IF(LEFT($B20,3)=N$2,MAX(N$2:N19)+1,""))</f>
        <v/>
      </c>
      <c r="O20" s="3" t="str">
        <f>IF(IFERROR(FIND("U",$B20,1),0)=0,"",MAX(O$2:O19)+1)</f>
        <v/>
      </c>
      <c r="P20" s="3" t="str">
        <f>IF(IFERROR(FIND("F",$B20,1),0)=0,"",MAX(P$2:P19)+1)</f>
        <v/>
      </c>
      <c r="Q20" s="3" t="str">
        <f>IF(IFERROR(FIND("MJ",$B20,1),0)=0,"",MAX(Q$2:Q19)+1)</f>
        <v/>
      </c>
      <c r="R20" s="3" t="str">
        <f>IF(IFERROR(FIND("WJ",$B20,1),0)=0,"",MAX(R$2:R19)+1)</f>
        <v/>
      </c>
      <c r="S20" s="3" t="str">
        <f>IF(IFERROR(FIND("XJ",$B20,1),0)=0,"",MAX(S$2:S19)+1)</f>
        <v/>
      </c>
      <c r="T20" s="3" t="str">
        <f>IF(IFERROR(FIND("J",$B20,1),0)=0,"",MAX(T$2:T19)+1)</f>
        <v/>
      </c>
      <c r="U20" s="3" t="str">
        <f>IF(IFERROR(FIND("N",$B20,1),0)=0,"",MAX(U$2:U19)+1)</f>
        <v/>
      </c>
      <c r="V20" s="2">
        <f t="shared" si="0"/>
        <v>0</v>
      </c>
      <c r="W20" s="2" t="e">
        <f>VLOOKUP($A20,#REF!,10,FALSE)</f>
        <v>#REF!</v>
      </c>
    </row>
    <row r="21" spans="1:23" x14ac:dyDescent="0.25">
      <c r="A21" s="3">
        <v>219</v>
      </c>
      <c r="B21" s="2" t="e">
        <f>VLOOKUP($A21,#REF!,3,FALSE)</f>
        <v>#REF!</v>
      </c>
      <c r="C21" s="4"/>
      <c r="D21" s="3"/>
      <c r="E21" s="3" t="str">
        <f>IF(IFERROR($B21,"E")="E","",MAX(E$2:E20)+1)</f>
        <v/>
      </c>
      <c r="F21" s="3" t="str">
        <f>IF(IFERROR($B21,"E")="E","",IF(LEFT($B21,1)=F$2,MAX(F$2:F20)+1,""))</f>
        <v/>
      </c>
      <c r="G21" s="3" t="str">
        <f>IF(IFERROR($B21,"E")="E","",IF(LEFT($B21,2)=G$2,MAX(G$2:G20)+1,IF(LEFT($B21,2)=LEFT(G$2,1)&amp;"S",MAX(G$2:G20)+1,"")))</f>
        <v/>
      </c>
      <c r="H21" s="3" t="str">
        <f>IF(IFERROR($B21,"E")="E","",IF(LEFT($B21,3)=H$2,MAX(H$2:H20)+1,""))</f>
        <v/>
      </c>
      <c r="I21" s="3" t="str">
        <f>IF(IFERROR($B21,"E")="E","",IF(LEFT($B21,1)=I$2,MAX(I$2:I20)+1,""))</f>
        <v/>
      </c>
      <c r="J21" s="3" t="str">
        <f>IF(IFERROR($B21,"E")="E","",IF(LEFT($B21,2)=J$2,MAX(J$2:J20)+1,IF(LEFT($B21,2)=LEFT(J$2,1)&amp;"S",MAX(J$2:J20)+1,"")))</f>
        <v/>
      </c>
      <c r="K21" s="3" t="str">
        <f>IF(IFERROR($B21,"E")="E","",IF(LEFT($B21,3)=K$2,MAX(K$2:K20)+1,""))</f>
        <v/>
      </c>
      <c r="L21" s="3" t="str">
        <f>IF(IFERROR($B21,"E")="E","",IF(LEFT($B21,1)=L$2,MAX(L$2:L20)+1,""))</f>
        <v/>
      </c>
      <c r="M21" s="3" t="str">
        <f>IF(IFERROR($B21,"E")="E","",IF(LEFT($B21,2)=M$2,MAX(M$2:M20)+1,IF(LEFT($B21,2)=LEFT(M$2,1)&amp;"S",MAX(M$2:M20)+1,"")))</f>
        <v/>
      </c>
      <c r="N21" s="3" t="str">
        <f>IF(IFERROR($B21,"E")="E","",IF(LEFT($B21,3)=N$2,MAX(N$2:N20)+1,""))</f>
        <v/>
      </c>
      <c r="O21" s="3" t="str">
        <f>IF(IFERROR(FIND("U",$B21,1),0)=0,"",MAX(O$2:O20)+1)</f>
        <v/>
      </c>
      <c r="P21" s="3" t="str">
        <f>IF(IFERROR(FIND("F",$B21,1),0)=0,"",MAX(P$2:P20)+1)</f>
        <v/>
      </c>
      <c r="Q21" s="3" t="str">
        <f>IF(IFERROR(FIND("MJ",$B21,1),0)=0,"",MAX(Q$2:Q20)+1)</f>
        <v/>
      </c>
      <c r="R21" s="3" t="str">
        <f>IF(IFERROR(FIND("WJ",$B21,1),0)=0,"",MAX(R$2:R20)+1)</f>
        <v/>
      </c>
      <c r="S21" s="3" t="str">
        <f>IF(IFERROR(FIND("XJ",$B21,1),0)=0,"",MAX(S$2:S20)+1)</f>
        <v/>
      </c>
      <c r="T21" s="3" t="str">
        <f>IF(IFERROR(FIND("J",$B21,1),0)=0,"",MAX(T$2:T20)+1)</f>
        <v/>
      </c>
      <c r="U21" s="3" t="str">
        <f>IF(IFERROR(FIND("N",$B21,1),0)=0,"",MAX(U$2:U20)+1)</f>
        <v/>
      </c>
      <c r="V21" s="2">
        <f t="shared" si="0"/>
        <v>0</v>
      </c>
      <c r="W21" s="2" t="e">
        <f>VLOOKUP($A21,#REF!,10,FALSE)</f>
        <v>#REF!</v>
      </c>
    </row>
    <row r="22" spans="1:23" x14ac:dyDescent="0.25">
      <c r="A22" s="3">
        <v>220</v>
      </c>
      <c r="B22" s="2" t="e">
        <f>VLOOKUP($A22,#REF!,3,FALSE)</f>
        <v>#REF!</v>
      </c>
      <c r="C22" s="4"/>
      <c r="D22" s="3"/>
      <c r="E22" s="3" t="str">
        <f>IF(IFERROR($B22,"E")="E","",MAX(E$2:E21)+1)</f>
        <v/>
      </c>
      <c r="F22" s="3" t="str">
        <f>IF(IFERROR($B22,"E")="E","",IF(LEFT($B22,1)=F$2,MAX(F$2:F21)+1,""))</f>
        <v/>
      </c>
      <c r="G22" s="3" t="str">
        <f>IF(IFERROR($B22,"E")="E","",IF(LEFT($B22,2)=G$2,MAX(G$2:G21)+1,IF(LEFT($B22,2)=LEFT(G$2,1)&amp;"S",MAX(G$2:G21)+1,"")))</f>
        <v/>
      </c>
      <c r="H22" s="3" t="str">
        <f>IF(IFERROR($B22,"E")="E","",IF(LEFT($B22,3)=H$2,MAX(H$2:H21)+1,""))</f>
        <v/>
      </c>
      <c r="I22" s="3" t="str">
        <f>IF(IFERROR($B22,"E")="E","",IF(LEFT($B22,1)=I$2,MAX(I$2:I21)+1,""))</f>
        <v/>
      </c>
      <c r="J22" s="3" t="str">
        <f>IF(IFERROR($B22,"E")="E","",IF(LEFT($B22,2)=J$2,MAX(J$2:J21)+1,IF(LEFT($B22,2)=LEFT(J$2,1)&amp;"S",MAX(J$2:J21)+1,"")))</f>
        <v/>
      </c>
      <c r="K22" s="3" t="str">
        <f>IF(IFERROR($B22,"E")="E","",IF(LEFT($B22,3)=K$2,MAX(K$2:K21)+1,""))</f>
        <v/>
      </c>
      <c r="L22" s="3" t="str">
        <f>IF(IFERROR($B22,"E")="E","",IF(LEFT($B22,1)=L$2,MAX(L$2:L21)+1,""))</f>
        <v/>
      </c>
      <c r="M22" s="3" t="str">
        <f>IF(IFERROR($B22,"E")="E","",IF(LEFT($B22,2)=M$2,MAX(M$2:M21)+1,IF(LEFT($B22,2)=LEFT(M$2,1)&amp;"S",MAX(M$2:M21)+1,"")))</f>
        <v/>
      </c>
      <c r="N22" s="3" t="str">
        <f>IF(IFERROR($B22,"E")="E","",IF(LEFT($B22,3)=N$2,MAX(N$2:N21)+1,""))</f>
        <v/>
      </c>
      <c r="O22" s="3" t="str">
        <f>IF(IFERROR(FIND("U",$B22,1),0)=0,"",MAX(O$2:O21)+1)</f>
        <v/>
      </c>
      <c r="P22" s="3" t="str">
        <f>IF(IFERROR(FIND("F",$B22,1),0)=0,"",MAX(P$2:P21)+1)</f>
        <v/>
      </c>
      <c r="Q22" s="3" t="str">
        <f>IF(IFERROR(FIND("MJ",$B22,1),0)=0,"",MAX(Q$2:Q21)+1)</f>
        <v/>
      </c>
      <c r="R22" s="3" t="str">
        <f>IF(IFERROR(FIND("WJ",$B22,1),0)=0,"",MAX(R$2:R21)+1)</f>
        <v/>
      </c>
      <c r="S22" s="3" t="str">
        <f>IF(IFERROR(FIND("XJ",$B22,1),0)=0,"",MAX(S$2:S21)+1)</f>
        <v/>
      </c>
      <c r="T22" s="3" t="str">
        <f>IF(IFERROR(FIND("J",$B22,1),0)=0,"",MAX(T$2:T21)+1)</f>
        <v/>
      </c>
      <c r="U22" s="3" t="str">
        <f>IF(IFERROR(FIND("N",$B22,1),0)=0,"",MAX(U$2:U21)+1)</f>
        <v/>
      </c>
      <c r="V22" s="2">
        <f t="shared" si="0"/>
        <v>0</v>
      </c>
      <c r="W22" s="2" t="e">
        <f>VLOOKUP($A22,#REF!,10,FALSE)</f>
        <v>#REF!</v>
      </c>
    </row>
    <row r="23" spans="1:23" x14ac:dyDescent="0.25">
      <c r="A23" s="3">
        <v>221</v>
      </c>
      <c r="B23" s="2" t="e">
        <f>VLOOKUP($A23,#REF!,3,FALSE)</f>
        <v>#REF!</v>
      </c>
      <c r="C23" s="4"/>
      <c r="D23" s="3"/>
      <c r="E23" s="3" t="str">
        <f>IF(IFERROR($B23,"E")="E","",MAX(E$2:E22)+1)</f>
        <v/>
      </c>
      <c r="F23" s="3" t="str">
        <f>IF(IFERROR($B23,"E")="E","",IF(LEFT($B23,1)=F$2,MAX(F$2:F22)+1,""))</f>
        <v/>
      </c>
      <c r="G23" s="3" t="str">
        <f>IF(IFERROR($B23,"E")="E","",IF(LEFT($B23,2)=G$2,MAX(G$2:G22)+1,IF(LEFT($B23,2)=LEFT(G$2,1)&amp;"S",MAX(G$2:G22)+1,"")))</f>
        <v/>
      </c>
      <c r="H23" s="3" t="str">
        <f>IF(IFERROR($B23,"E")="E","",IF(LEFT($B23,3)=H$2,MAX(H$2:H22)+1,""))</f>
        <v/>
      </c>
      <c r="I23" s="3" t="str">
        <f>IF(IFERROR($B23,"E")="E","",IF(LEFT($B23,1)=I$2,MAX(I$2:I22)+1,""))</f>
        <v/>
      </c>
      <c r="J23" s="3" t="str">
        <f>IF(IFERROR($B23,"E")="E","",IF(LEFT($B23,2)=J$2,MAX(J$2:J22)+1,IF(LEFT($B23,2)=LEFT(J$2,1)&amp;"S",MAX(J$2:J22)+1,"")))</f>
        <v/>
      </c>
      <c r="K23" s="3" t="str">
        <f>IF(IFERROR($B23,"E")="E","",IF(LEFT($B23,3)=K$2,MAX(K$2:K22)+1,""))</f>
        <v/>
      </c>
      <c r="L23" s="3" t="str">
        <f>IF(IFERROR($B23,"E")="E","",IF(LEFT($B23,1)=L$2,MAX(L$2:L22)+1,""))</f>
        <v/>
      </c>
      <c r="M23" s="3" t="str">
        <f>IF(IFERROR($B23,"E")="E","",IF(LEFT($B23,2)=M$2,MAX(M$2:M22)+1,IF(LEFT($B23,2)=LEFT(M$2,1)&amp;"S",MAX(M$2:M22)+1,"")))</f>
        <v/>
      </c>
      <c r="N23" s="3" t="str">
        <f>IF(IFERROR($B23,"E")="E","",IF(LEFT($B23,3)=N$2,MAX(N$2:N22)+1,""))</f>
        <v/>
      </c>
      <c r="O23" s="3" t="str">
        <f>IF(IFERROR(FIND("U",$B23,1),0)=0,"",MAX(O$2:O22)+1)</f>
        <v/>
      </c>
      <c r="P23" s="3" t="str">
        <f>IF(IFERROR(FIND("F",$B23,1),0)=0,"",MAX(P$2:P22)+1)</f>
        <v/>
      </c>
      <c r="Q23" s="3" t="str">
        <f>IF(IFERROR(FIND("MJ",$B23,1),0)=0,"",MAX(Q$2:Q22)+1)</f>
        <v/>
      </c>
      <c r="R23" s="3" t="str">
        <f>IF(IFERROR(FIND("WJ",$B23,1),0)=0,"",MAX(R$2:R22)+1)</f>
        <v/>
      </c>
      <c r="S23" s="3" t="str">
        <f>IF(IFERROR(FIND("XJ",$B23,1),0)=0,"",MAX(S$2:S22)+1)</f>
        <v/>
      </c>
      <c r="T23" s="3" t="str">
        <f>IF(IFERROR(FIND("J",$B23,1),0)=0,"",MAX(T$2:T22)+1)</f>
        <v/>
      </c>
      <c r="U23" s="3" t="str">
        <f>IF(IFERROR(FIND("N",$B23,1),0)=0,"",MAX(U$2:U22)+1)</f>
        <v/>
      </c>
      <c r="V23" s="2">
        <f t="shared" si="0"/>
        <v>0</v>
      </c>
      <c r="W23" s="2" t="e">
        <f>VLOOKUP($A23,#REF!,10,FALSE)</f>
        <v>#REF!</v>
      </c>
    </row>
    <row r="24" spans="1:23" x14ac:dyDescent="0.25">
      <c r="A24" s="3">
        <v>222</v>
      </c>
      <c r="B24" s="2" t="e">
        <f>VLOOKUP($A24,#REF!,3,FALSE)</f>
        <v>#REF!</v>
      </c>
      <c r="C24" s="4"/>
      <c r="D24" s="3"/>
      <c r="E24" s="3" t="str">
        <f>IF(IFERROR($B24,"E")="E","",MAX(E$2:E23)+1)</f>
        <v/>
      </c>
      <c r="F24" s="3" t="str">
        <f>IF(IFERROR($B24,"E")="E","",IF(LEFT($B24,1)=F$2,MAX(F$2:F23)+1,""))</f>
        <v/>
      </c>
      <c r="G24" s="3" t="str">
        <f>IF(IFERROR($B24,"E")="E","",IF(LEFT($B24,2)=G$2,MAX(G$2:G23)+1,IF(LEFT($B24,2)=LEFT(G$2,1)&amp;"S",MAX(G$2:G23)+1,"")))</f>
        <v/>
      </c>
      <c r="H24" s="3" t="str">
        <f>IF(IFERROR($B24,"E")="E","",IF(LEFT($B24,3)=H$2,MAX(H$2:H23)+1,""))</f>
        <v/>
      </c>
      <c r="I24" s="3" t="str">
        <f>IF(IFERROR($B24,"E")="E","",IF(LEFT($B24,1)=I$2,MAX(I$2:I23)+1,""))</f>
        <v/>
      </c>
      <c r="J24" s="3" t="str">
        <f>IF(IFERROR($B24,"E")="E","",IF(LEFT($B24,2)=J$2,MAX(J$2:J23)+1,IF(LEFT($B24,2)=LEFT(J$2,1)&amp;"S",MAX(J$2:J23)+1,"")))</f>
        <v/>
      </c>
      <c r="K24" s="3" t="str">
        <f>IF(IFERROR($B24,"E")="E","",IF(LEFT($B24,3)=K$2,MAX(K$2:K23)+1,""))</f>
        <v/>
      </c>
      <c r="L24" s="3" t="str">
        <f>IF(IFERROR($B24,"E")="E","",IF(LEFT($B24,1)=L$2,MAX(L$2:L23)+1,""))</f>
        <v/>
      </c>
      <c r="M24" s="3" t="str">
        <f>IF(IFERROR($B24,"E")="E","",IF(LEFT($B24,2)=M$2,MAX(M$2:M23)+1,IF(LEFT($B24,2)=LEFT(M$2,1)&amp;"S",MAX(M$2:M23)+1,"")))</f>
        <v/>
      </c>
      <c r="N24" s="3" t="str">
        <f>IF(IFERROR($B24,"E")="E","",IF(LEFT($B24,3)=N$2,MAX(N$2:N23)+1,""))</f>
        <v/>
      </c>
      <c r="O24" s="3" t="str">
        <f>IF(IFERROR(FIND("U",$B24,1),0)=0,"",MAX(O$2:O23)+1)</f>
        <v/>
      </c>
      <c r="P24" s="3" t="str">
        <f>IF(IFERROR(FIND("F",$B24,1),0)=0,"",MAX(P$2:P23)+1)</f>
        <v/>
      </c>
      <c r="Q24" s="3" t="str">
        <f>IF(IFERROR(FIND("MJ",$B24,1),0)=0,"",MAX(Q$2:Q23)+1)</f>
        <v/>
      </c>
      <c r="R24" s="3" t="str">
        <f>IF(IFERROR(FIND("WJ",$B24,1),0)=0,"",MAX(R$2:R23)+1)</f>
        <v/>
      </c>
      <c r="S24" s="3" t="str">
        <f>IF(IFERROR(FIND("XJ",$B24,1),0)=0,"",MAX(S$2:S23)+1)</f>
        <v/>
      </c>
      <c r="T24" s="3" t="str">
        <f>IF(IFERROR(FIND("J",$B24,1),0)=0,"",MAX(T$2:T23)+1)</f>
        <v/>
      </c>
      <c r="U24" s="3" t="str">
        <f>IF(IFERROR(FIND("N",$B24,1),0)=0,"",MAX(U$2:U23)+1)</f>
        <v/>
      </c>
      <c r="V24" s="2">
        <f t="shared" si="0"/>
        <v>0</v>
      </c>
      <c r="W24" s="2" t="e">
        <f>VLOOKUP($A24,#REF!,10,FALSE)</f>
        <v>#REF!</v>
      </c>
    </row>
    <row r="25" spans="1:23" x14ac:dyDescent="0.25">
      <c r="A25" s="3">
        <v>223</v>
      </c>
      <c r="B25" s="2" t="e">
        <f>VLOOKUP($A25,#REF!,3,FALSE)</f>
        <v>#REF!</v>
      </c>
      <c r="C25" s="4"/>
      <c r="D25" s="3"/>
      <c r="E25" s="3" t="str">
        <f>IF(IFERROR($B25,"E")="E","",MAX(E$2:E24)+1)</f>
        <v/>
      </c>
      <c r="F25" s="3" t="str">
        <f>IF(IFERROR($B25,"E")="E","",IF(LEFT($B25,1)=F$2,MAX(F$2:F24)+1,""))</f>
        <v/>
      </c>
      <c r="G25" s="3" t="str">
        <f>IF(IFERROR($B25,"E")="E","",IF(LEFT($B25,2)=G$2,MAX(G$2:G24)+1,IF(LEFT($B25,2)=LEFT(G$2,1)&amp;"S",MAX(G$2:G24)+1,"")))</f>
        <v/>
      </c>
      <c r="H25" s="3" t="str">
        <f>IF(IFERROR($B25,"E")="E","",IF(LEFT($B25,3)=H$2,MAX(H$2:H24)+1,""))</f>
        <v/>
      </c>
      <c r="I25" s="3" t="str">
        <f>IF(IFERROR($B25,"E")="E","",IF(LEFT($B25,1)=I$2,MAX(I$2:I24)+1,""))</f>
        <v/>
      </c>
      <c r="J25" s="3" t="str">
        <f>IF(IFERROR($B25,"E")="E","",IF(LEFT($B25,2)=J$2,MAX(J$2:J24)+1,IF(LEFT($B25,2)=LEFT(J$2,1)&amp;"S",MAX(J$2:J24)+1,"")))</f>
        <v/>
      </c>
      <c r="K25" s="3" t="str">
        <f>IF(IFERROR($B25,"E")="E","",IF(LEFT($B25,3)=K$2,MAX(K$2:K24)+1,""))</f>
        <v/>
      </c>
      <c r="L25" s="3" t="str">
        <f>IF(IFERROR($B25,"E")="E","",IF(LEFT($B25,1)=L$2,MAX(L$2:L24)+1,""))</f>
        <v/>
      </c>
      <c r="M25" s="3" t="str">
        <f>IF(IFERROR($B25,"E")="E","",IF(LEFT($B25,2)=M$2,MAX(M$2:M24)+1,IF(LEFT($B25,2)=LEFT(M$2,1)&amp;"S",MAX(M$2:M24)+1,"")))</f>
        <v/>
      </c>
      <c r="N25" s="3" t="str">
        <f>IF(IFERROR($B25,"E")="E","",IF(LEFT($B25,3)=N$2,MAX(N$2:N24)+1,""))</f>
        <v/>
      </c>
      <c r="O25" s="3" t="str">
        <f>IF(IFERROR(FIND("U",$B25,1),0)=0,"",MAX(O$2:O24)+1)</f>
        <v/>
      </c>
      <c r="P25" s="3" t="str">
        <f>IF(IFERROR(FIND("F",$B25,1),0)=0,"",MAX(P$2:P24)+1)</f>
        <v/>
      </c>
      <c r="Q25" s="3" t="str">
        <f>IF(IFERROR(FIND("MJ",$B25,1),0)=0,"",MAX(Q$2:Q24)+1)</f>
        <v/>
      </c>
      <c r="R25" s="3" t="str">
        <f>IF(IFERROR(FIND("WJ",$B25,1),0)=0,"",MAX(R$2:R24)+1)</f>
        <v/>
      </c>
      <c r="S25" s="3" t="str">
        <f>IF(IFERROR(FIND("XJ",$B25,1),0)=0,"",MAX(S$2:S24)+1)</f>
        <v/>
      </c>
      <c r="T25" s="3" t="str">
        <f>IF(IFERROR(FIND("J",$B25,1),0)=0,"",MAX(T$2:T24)+1)</f>
        <v/>
      </c>
      <c r="U25" s="3" t="str">
        <f>IF(IFERROR(FIND("N",$B25,1),0)=0,"",MAX(U$2:U24)+1)</f>
        <v/>
      </c>
      <c r="V25" s="2">
        <f t="shared" si="0"/>
        <v>0</v>
      </c>
      <c r="W25" s="2" t="e">
        <f>VLOOKUP($A25,#REF!,10,FALSE)</f>
        <v>#REF!</v>
      </c>
    </row>
    <row r="26" spans="1:23" x14ac:dyDescent="0.25">
      <c r="A26" s="3">
        <v>224</v>
      </c>
      <c r="B26" s="2" t="e">
        <f>VLOOKUP($A26,#REF!,3,FALSE)</f>
        <v>#REF!</v>
      </c>
      <c r="C26" s="4"/>
      <c r="D26" s="3"/>
      <c r="E26" s="3" t="str">
        <f>IF(IFERROR($B26,"E")="E","",MAX(E$2:E25)+1)</f>
        <v/>
      </c>
      <c r="F26" s="3" t="str">
        <f>IF(IFERROR($B26,"E")="E","",IF(LEFT($B26,1)=F$2,MAX(F$2:F25)+1,""))</f>
        <v/>
      </c>
      <c r="G26" s="3" t="str">
        <f>IF(IFERROR($B26,"E")="E","",IF(LEFT($B26,2)=G$2,MAX(G$2:G25)+1,IF(LEFT($B26,2)=LEFT(G$2,1)&amp;"S",MAX(G$2:G25)+1,"")))</f>
        <v/>
      </c>
      <c r="H26" s="3" t="str">
        <f>IF(IFERROR($B26,"E")="E","",IF(LEFT($B26,3)=H$2,MAX(H$2:H25)+1,""))</f>
        <v/>
      </c>
      <c r="I26" s="3" t="str">
        <f>IF(IFERROR($B26,"E")="E","",IF(LEFT($B26,1)=I$2,MAX(I$2:I25)+1,""))</f>
        <v/>
      </c>
      <c r="J26" s="3" t="str">
        <f>IF(IFERROR($B26,"E")="E","",IF(LEFT($B26,2)=J$2,MAX(J$2:J25)+1,IF(LEFT($B26,2)=LEFT(J$2,1)&amp;"S",MAX(J$2:J25)+1,"")))</f>
        <v/>
      </c>
      <c r="K26" s="3" t="str">
        <f>IF(IFERROR($B26,"E")="E","",IF(LEFT($B26,3)=K$2,MAX(K$2:K25)+1,""))</f>
        <v/>
      </c>
      <c r="L26" s="3" t="str">
        <f>IF(IFERROR($B26,"E")="E","",IF(LEFT($B26,1)=L$2,MAX(L$2:L25)+1,""))</f>
        <v/>
      </c>
      <c r="M26" s="3" t="str">
        <f>IF(IFERROR($B26,"E")="E","",IF(LEFT($B26,2)=M$2,MAX(M$2:M25)+1,IF(LEFT($B26,2)=LEFT(M$2,1)&amp;"S",MAX(M$2:M25)+1,"")))</f>
        <v/>
      </c>
      <c r="N26" s="3" t="str">
        <f>IF(IFERROR($B26,"E")="E","",IF(LEFT($B26,3)=N$2,MAX(N$2:N25)+1,""))</f>
        <v/>
      </c>
      <c r="O26" s="3" t="str">
        <f>IF(IFERROR(FIND("U",$B26,1),0)=0,"",MAX(O$2:O25)+1)</f>
        <v/>
      </c>
      <c r="P26" s="3" t="str">
        <f>IF(IFERROR(FIND("F",$B26,1),0)=0,"",MAX(P$2:P25)+1)</f>
        <v/>
      </c>
      <c r="Q26" s="3" t="str">
        <f>IF(IFERROR(FIND("MJ",$B26,1),0)=0,"",MAX(Q$2:Q25)+1)</f>
        <v/>
      </c>
      <c r="R26" s="3" t="str">
        <f>IF(IFERROR(FIND("WJ",$B26,1),0)=0,"",MAX(R$2:R25)+1)</f>
        <v/>
      </c>
      <c r="S26" s="3" t="str">
        <f>IF(IFERROR(FIND("XJ",$B26,1),0)=0,"",MAX(S$2:S25)+1)</f>
        <v/>
      </c>
      <c r="T26" s="3" t="str">
        <f>IF(IFERROR(FIND("J",$B26,1),0)=0,"",MAX(T$2:T25)+1)</f>
        <v/>
      </c>
      <c r="U26" s="3" t="str">
        <f>IF(IFERROR(FIND("N",$B26,1),0)=0,"",MAX(U$2:U25)+1)</f>
        <v/>
      </c>
      <c r="V26" s="2">
        <f t="shared" si="0"/>
        <v>0</v>
      </c>
      <c r="W26" s="2" t="e">
        <f>VLOOKUP($A26,#REF!,10,FALSE)</f>
        <v>#REF!</v>
      </c>
    </row>
    <row r="27" spans="1:23" x14ac:dyDescent="0.25">
      <c r="A27" s="3">
        <v>225</v>
      </c>
      <c r="B27" s="2" t="e">
        <f>VLOOKUP($A27,#REF!,3,FALSE)</f>
        <v>#REF!</v>
      </c>
      <c r="C27" s="4"/>
      <c r="D27" s="3"/>
      <c r="E27" s="3" t="str">
        <f>IF(IFERROR($B27,"E")="E","",MAX(E$2:E26)+1)</f>
        <v/>
      </c>
      <c r="F27" s="3" t="str">
        <f>IF(IFERROR($B27,"E")="E","",IF(LEFT($B27,1)=F$2,MAX(F$2:F26)+1,""))</f>
        <v/>
      </c>
      <c r="G27" s="3" t="str">
        <f>IF(IFERROR($B27,"E")="E","",IF(LEFT($B27,2)=G$2,MAX(G$2:G26)+1,IF(LEFT($B27,2)=LEFT(G$2,1)&amp;"S",MAX(G$2:G26)+1,"")))</f>
        <v/>
      </c>
      <c r="H27" s="3" t="str">
        <f>IF(IFERROR($B27,"E")="E","",IF(LEFT($B27,3)=H$2,MAX(H$2:H26)+1,""))</f>
        <v/>
      </c>
      <c r="I27" s="3" t="str">
        <f>IF(IFERROR($B27,"E")="E","",IF(LEFT($B27,1)=I$2,MAX(I$2:I26)+1,""))</f>
        <v/>
      </c>
      <c r="J27" s="3" t="str">
        <f>IF(IFERROR($B27,"E")="E","",IF(LEFT($B27,2)=J$2,MAX(J$2:J26)+1,IF(LEFT($B27,2)=LEFT(J$2,1)&amp;"S",MAX(J$2:J26)+1,"")))</f>
        <v/>
      </c>
      <c r="K27" s="3" t="str">
        <f>IF(IFERROR($B27,"E")="E","",IF(LEFT($B27,3)=K$2,MAX(K$2:K26)+1,""))</f>
        <v/>
      </c>
      <c r="L27" s="3" t="str">
        <f>IF(IFERROR($B27,"E")="E","",IF(LEFT($B27,1)=L$2,MAX(L$2:L26)+1,""))</f>
        <v/>
      </c>
      <c r="M27" s="3" t="str">
        <f>IF(IFERROR($B27,"E")="E","",IF(LEFT($B27,2)=M$2,MAX(M$2:M26)+1,IF(LEFT($B27,2)=LEFT(M$2,1)&amp;"S",MAX(M$2:M26)+1,"")))</f>
        <v/>
      </c>
      <c r="N27" s="3" t="str">
        <f>IF(IFERROR($B27,"E")="E","",IF(LEFT($B27,3)=N$2,MAX(N$2:N26)+1,""))</f>
        <v/>
      </c>
      <c r="O27" s="3" t="str">
        <f>IF(IFERROR(FIND("U",$B27,1),0)=0,"",MAX(O$2:O26)+1)</f>
        <v/>
      </c>
      <c r="P27" s="3" t="str">
        <f>IF(IFERROR(FIND("F",$B27,1),0)=0,"",MAX(P$2:P26)+1)</f>
        <v/>
      </c>
      <c r="Q27" s="3" t="str">
        <f>IF(IFERROR(FIND("MJ",$B27,1),0)=0,"",MAX(Q$2:Q26)+1)</f>
        <v/>
      </c>
      <c r="R27" s="3" t="str">
        <f>IF(IFERROR(FIND("WJ",$B27,1),0)=0,"",MAX(R$2:R26)+1)</f>
        <v/>
      </c>
      <c r="S27" s="3" t="str">
        <f>IF(IFERROR(FIND("XJ",$B27,1),0)=0,"",MAX(S$2:S26)+1)</f>
        <v/>
      </c>
      <c r="T27" s="3" t="str">
        <f>IF(IFERROR(FIND("J",$B27,1),0)=0,"",MAX(T$2:T26)+1)</f>
        <v/>
      </c>
      <c r="U27" s="3" t="str">
        <f>IF(IFERROR(FIND("N",$B27,1),0)=0,"",MAX(U$2:U26)+1)</f>
        <v/>
      </c>
      <c r="V27" s="2">
        <f t="shared" si="0"/>
        <v>0</v>
      </c>
      <c r="W27" s="2" t="e">
        <f>VLOOKUP($A27,#REF!,10,FALSE)</f>
        <v>#REF!</v>
      </c>
    </row>
    <row r="28" spans="1:23" x14ac:dyDescent="0.25">
      <c r="A28" s="3">
        <v>226</v>
      </c>
      <c r="B28" s="2" t="e">
        <f>VLOOKUP($A28,#REF!,3,FALSE)</f>
        <v>#REF!</v>
      </c>
      <c r="C28" s="4"/>
      <c r="D28" s="3"/>
      <c r="E28" s="3" t="str">
        <f>IF(IFERROR($B28,"E")="E","",MAX(E$2:E27)+1)</f>
        <v/>
      </c>
      <c r="F28" s="3" t="str">
        <f>IF(IFERROR($B28,"E")="E","",IF(LEFT($B28,1)=F$2,MAX(F$2:F27)+1,""))</f>
        <v/>
      </c>
      <c r="G28" s="3" t="str">
        <f>IF(IFERROR($B28,"E")="E","",IF(LEFT($B28,2)=G$2,MAX(G$2:G27)+1,IF(LEFT($B28,2)=LEFT(G$2,1)&amp;"S",MAX(G$2:G27)+1,"")))</f>
        <v/>
      </c>
      <c r="H28" s="3" t="str">
        <f>IF(IFERROR($B28,"E")="E","",IF(LEFT($B28,3)=H$2,MAX(H$2:H27)+1,""))</f>
        <v/>
      </c>
      <c r="I28" s="3" t="str">
        <f>IF(IFERROR($B28,"E")="E","",IF(LEFT($B28,1)=I$2,MAX(I$2:I27)+1,""))</f>
        <v/>
      </c>
      <c r="J28" s="3" t="str">
        <f>IF(IFERROR($B28,"E")="E","",IF(LEFT($B28,2)=J$2,MAX(J$2:J27)+1,IF(LEFT($B28,2)=LEFT(J$2,1)&amp;"S",MAX(J$2:J27)+1,"")))</f>
        <v/>
      </c>
      <c r="K28" s="3" t="str">
        <f>IF(IFERROR($B28,"E")="E","",IF(LEFT($B28,3)=K$2,MAX(K$2:K27)+1,""))</f>
        <v/>
      </c>
      <c r="L28" s="3" t="str">
        <f>IF(IFERROR($B28,"E")="E","",IF(LEFT($B28,1)=L$2,MAX(L$2:L27)+1,""))</f>
        <v/>
      </c>
      <c r="M28" s="3" t="str">
        <f>IF(IFERROR($B28,"E")="E","",IF(LEFT($B28,2)=M$2,MAX(M$2:M27)+1,IF(LEFT($B28,2)=LEFT(M$2,1)&amp;"S",MAX(M$2:M27)+1,"")))</f>
        <v/>
      </c>
      <c r="N28" s="3" t="str">
        <f>IF(IFERROR($B28,"E")="E","",IF(LEFT($B28,3)=N$2,MAX(N$2:N27)+1,""))</f>
        <v/>
      </c>
      <c r="O28" s="3" t="str">
        <f>IF(IFERROR(FIND("U",$B28,1),0)=0,"",MAX(O$2:O27)+1)</f>
        <v/>
      </c>
      <c r="P28" s="3" t="str">
        <f>IF(IFERROR(FIND("F",$B28,1),0)=0,"",MAX(P$2:P27)+1)</f>
        <v/>
      </c>
      <c r="Q28" s="3" t="str">
        <f>IF(IFERROR(FIND("MJ",$B28,1),0)=0,"",MAX(Q$2:Q27)+1)</f>
        <v/>
      </c>
      <c r="R28" s="3" t="str">
        <f>IF(IFERROR(FIND("WJ",$B28,1),0)=0,"",MAX(R$2:R27)+1)</f>
        <v/>
      </c>
      <c r="S28" s="3" t="str">
        <f>IF(IFERROR(FIND("XJ",$B28,1),0)=0,"",MAX(S$2:S27)+1)</f>
        <v/>
      </c>
      <c r="T28" s="3" t="str">
        <f>IF(IFERROR(FIND("J",$B28,1),0)=0,"",MAX(T$2:T27)+1)</f>
        <v/>
      </c>
      <c r="U28" s="3" t="str">
        <f>IF(IFERROR(FIND("N",$B28,1),0)=0,"",MAX(U$2:U27)+1)</f>
        <v/>
      </c>
      <c r="V28" s="2">
        <f>MIN(F28:U28)</f>
        <v>0</v>
      </c>
      <c r="W28" s="2" t="e">
        <f>VLOOKUP($A28,#REF!,10,FALSE)</f>
        <v>#REF!</v>
      </c>
    </row>
    <row r="29" spans="1:23" x14ac:dyDescent="0.25">
      <c r="A29" s="3">
        <v>227</v>
      </c>
      <c r="B29" s="2" t="e">
        <f>VLOOKUP($A29,#REF!,3,FALSE)</f>
        <v>#REF!</v>
      </c>
      <c r="C29" s="4"/>
      <c r="D29" s="3"/>
      <c r="E29" s="3" t="str">
        <f>IF(IFERROR($B29,"E")="E","",MAX(E$2:E28)+1)</f>
        <v/>
      </c>
      <c r="F29" s="3" t="str">
        <f>IF(IFERROR($B29,"E")="E","",IF(LEFT($B29,1)=F$2,MAX(F$2:F28)+1,""))</f>
        <v/>
      </c>
      <c r="G29" s="3" t="str">
        <f>IF(IFERROR($B29,"E")="E","",IF(LEFT($B29,2)=G$2,MAX(G$2:G28)+1,IF(LEFT($B29,2)=LEFT(G$2,1)&amp;"S",MAX(G$2:G28)+1,"")))</f>
        <v/>
      </c>
      <c r="H29" s="3" t="str">
        <f>IF(IFERROR($B29,"E")="E","",IF(LEFT($B29,3)=H$2,MAX(H$2:H28)+1,""))</f>
        <v/>
      </c>
      <c r="I29" s="3" t="str">
        <f>IF(IFERROR($B29,"E")="E","",IF(LEFT($B29,1)=I$2,MAX(I$2:I28)+1,""))</f>
        <v/>
      </c>
      <c r="J29" s="3" t="str">
        <f>IF(IFERROR($B29,"E")="E","",IF(LEFT($B29,2)=J$2,MAX(J$2:J28)+1,IF(LEFT($B29,2)=LEFT(J$2,1)&amp;"S",MAX(J$2:J28)+1,"")))</f>
        <v/>
      </c>
      <c r="K29" s="3" t="str">
        <f>IF(IFERROR($B29,"E")="E","",IF(LEFT($B29,3)=K$2,MAX(K$2:K28)+1,""))</f>
        <v/>
      </c>
      <c r="L29" s="3" t="str">
        <f>IF(IFERROR($B29,"E")="E","",IF(LEFT($B29,1)=L$2,MAX(L$2:L28)+1,""))</f>
        <v/>
      </c>
      <c r="M29" s="3" t="str">
        <f>IF(IFERROR($B29,"E")="E","",IF(LEFT($B29,2)=M$2,MAX(M$2:M28)+1,IF(LEFT($B29,2)=LEFT(M$2,1)&amp;"S",MAX(M$2:M28)+1,"")))</f>
        <v/>
      </c>
      <c r="N29" s="3" t="str">
        <f>IF(IFERROR($B29,"E")="E","",IF(LEFT($B29,3)=N$2,MAX(N$2:N28)+1,""))</f>
        <v/>
      </c>
      <c r="O29" s="3" t="str">
        <f>IF(IFERROR(FIND("U",$B29,1),0)=0,"",MAX(O$2:O28)+1)</f>
        <v/>
      </c>
      <c r="P29" s="3" t="str">
        <f>IF(IFERROR(FIND("F",$B29,1),0)=0,"",MAX(P$2:P28)+1)</f>
        <v/>
      </c>
      <c r="Q29" s="3" t="str">
        <f>IF(IFERROR(FIND("MJ",$B29,1),0)=0,"",MAX(Q$2:Q28)+1)</f>
        <v/>
      </c>
      <c r="R29" s="3" t="str">
        <f>IF(IFERROR(FIND("WJ",$B29,1),0)=0,"",MAX(R$2:R28)+1)</f>
        <v/>
      </c>
      <c r="S29" s="3" t="str">
        <f>IF(IFERROR(FIND("XJ",$B29,1),0)=0,"",MAX(S$2:S28)+1)</f>
        <v/>
      </c>
      <c r="T29" s="3" t="str">
        <f>IF(IFERROR(FIND("J",$B29,1),0)=0,"",MAX(T$2:T28)+1)</f>
        <v/>
      </c>
      <c r="U29" s="3" t="str">
        <f>IF(IFERROR(FIND("N",$B29,1),0)=0,"",MAX(U$2:U28)+1)</f>
        <v/>
      </c>
      <c r="V29" s="2">
        <f>MIN(F29:U29)</f>
        <v>0</v>
      </c>
      <c r="W29" s="2" t="e">
        <f>VLOOKUP($A29,#REF!,10,FALSE)</f>
        <v>#REF!</v>
      </c>
    </row>
    <row r="30" spans="1:23" x14ac:dyDescent="0.25">
      <c r="A30" s="3">
        <v>228</v>
      </c>
      <c r="B30" s="2" t="e">
        <f>VLOOKUP($A30,#REF!,3,FALSE)</f>
        <v>#REF!</v>
      </c>
      <c r="C30" s="4"/>
      <c r="D30" s="3"/>
      <c r="E30" s="3" t="str">
        <f>IF(IFERROR($B30,"E")="E","",MAX(E$2:E29)+1)</f>
        <v/>
      </c>
      <c r="F30" s="3" t="str">
        <f>IF(IFERROR($B30,"E")="E","",IF(LEFT($B30,1)=F$2,MAX(F$2:F29)+1,""))</f>
        <v/>
      </c>
      <c r="G30" s="3" t="str">
        <f>IF(IFERROR($B30,"E")="E","",IF(LEFT($B30,2)=G$2,MAX(G$2:G29)+1,IF(LEFT($B30,2)=LEFT(G$2,1)&amp;"S",MAX(G$2:G29)+1,"")))</f>
        <v/>
      </c>
      <c r="H30" s="3" t="str">
        <f>IF(IFERROR($B30,"E")="E","",IF(LEFT($B30,3)=H$2,MAX(H$2:H29)+1,""))</f>
        <v/>
      </c>
      <c r="I30" s="3" t="str">
        <f>IF(IFERROR($B30,"E")="E","",IF(LEFT($B30,1)=I$2,MAX(I$2:I29)+1,""))</f>
        <v/>
      </c>
      <c r="J30" s="3" t="str">
        <f>IF(IFERROR($B30,"E")="E","",IF(LEFT($B30,2)=J$2,MAX(J$2:J29)+1,IF(LEFT($B30,2)=LEFT(J$2,1)&amp;"S",MAX(J$2:J29)+1,"")))</f>
        <v/>
      </c>
      <c r="K30" s="3" t="str">
        <f>IF(IFERROR($B30,"E")="E","",IF(LEFT($B30,3)=K$2,MAX(K$2:K29)+1,""))</f>
        <v/>
      </c>
      <c r="L30" s="3" t="str">
        <f>IF(IFERROR($B30,"E")="E","",IF(LEFT($B30,1)=L$2,MAX(L$2:L29)+1,""))</f>
        <v/>
      </c>
      <c r="M30" s="3" t="str">
        <f>IF(IFERROR($B30,"E")="E","",IF(LEFT($B30,2)=M$2,MAX(M$2:M29)+1,IF(LEFT($B30,2)=LEFT(M$2,1)&amp;"S",MAX(M$2:M29)+1,"")))</f>
        <v/>
      </c>
      <c r="N30" s="3" t="str">
        <f>IF(IFERROR($B30,"E")="E","",IF(LEFT($B30,3)=N$2,MAX(N$2:N29)+1,""))</f>
        <v/>
      </c>
      <c r="O30" s="3" t="str">
        <f>IF(IFERROR(FIND("U",$B30,1),0)=0,"",MAX(O$2:O29)+1)</f>
        <v/>
      </c>
      <c r="P30" s="3" t="str">
        <f>IF(IFERROR(FIND("F",$B30,1),0)=0,"",MAX(P$2:P29)+1)</f>
        <v/>
      </c>
      <c r="Q30" s="3" t="str">
        <f>IF(IFERROR(FIND("MJ",$B30,1),0)=0,"",MAX(Q$2:Q29)+1)</f>
        <v/>
      </c>
      <c r="R30" s="3" t="str">
        <f>IF(IFERROR(FIND("WJ",$B30,1),0)=0,"",MAX(R$2:R29)+1)</f>
        <v/>
      </c>
      <c r="S30" s="3" t="str">
        <f>IF(IFERROR(FIND("XJ",$B30,1),0)=0,"",MAX(S$2:S29)+1)</f>
        <v/>
      </c>
      <c r="T30" s="3" t="str">
        <f>IF(IFERROR(FIND("J",$B30,1),0)=0,"",MAX(T$2:T29)+1)</f>
        <v/>
      </c>
      <c r="U30" s="3" t="str">
        <f>IF(IFERROR(FIND("N",$B30,1),0)=0,"",MAX(U$2:U29)+1)</f>
        <v/>
      </c>
      <c r="V30" s="2">
        <f>MIN(F30:U30)</f>
        <v>0</v>
      </c>
      <c r="W30" s="2" t="e">
        <f>VLOOKUP($A30,#REF!,10,FALSE)</f>
        <v>#REF!</v>
      </c>
    </row>
    <row r="31" spans="1:23" x14ac:dyDescent="0.25">
      <c r="A31" s="3">
        <v>229</v>
      </c>
      <c r="B31" s="2" t="e">
        <f>VLOOKUP($A31,#REF!,3,FALSE)</f>
        <v>#REF!</v>
      </c>
      <c r="C31" s="4"/>
      <c r="D31" s="3"/>
      <c r="E31" s="3" t="str">
        <f>IF(IFERROR($B31,"E")="E","",MAX(E$2:E30)+1)</f>
        <v/>
      </c>
      <c r="F31" s="3" t="str">
        <f>IF(IFERROR($B31,"E")="E","",IF(LEFT($B31,1)=F$2,MAX(F$2:F30)+1,""))</f>
        <v/>
      </c>
      <c r="G31" s="3" t="str">
        <f>IF(IFERROR($B31,"E")="E","",IF(LEFT($B31,2)=G$2,MAX(G$2:G30)+1,IF(LEFT($B31,2)=LEFT(G$2,1)&amp;"S",MAX(G$2:G30)+1,"")))</f>
        <v/>
      </c>
      <c r="H31" s="3" t="str">
        <f>IF(IFERROR($B31,"E")="E","",IF(LEFT($B31,3)=H$2,MAX(H$2:H30)+1,""))</f>
        <v/>
      </c>
      <c r="I31" s="3" t="str">
        <f>IF(IFERROR($B31,"E")="E","",IF(LEFT($B31,1)=I$2,MAX(I$2:I30)+1,""))</f>
        <v/>
      </c>
      <c r="J31" s="3" t="str">
        <f>IF(IFERROR($B31,"E")="E","",IF(LEFT($B31,2)=J$2,MAX(J$2:J30)+1,IF(LEFT($B31,2)=LEFT(J$2,1)&amp;"S",MAX(J$2:J30)+1,"")))</f>
        <v/>
      </c>
      <c r="K31" s="3" t="str">
        <f>IF(IFERROR($B31,"E")="E","",IF(LEFT($B31,3)=K$2,MAX(K$2:K30)+1,""))</f>
        <v/>
      </c>
      <c r="L31" s="3" t="str">
        <f>IF(IFERROR($B31,"E")="E","",IF(LEFT($B31,1)=L$2,MAX(L$2:L30)+1,""))</f>
        <v/>
      </c>
      <c r="M31" s="3" t="str">
        <f>IF(IFERROR($B31,"E")="E","",IF(LEFT($B31,2)=M$2,MAX(M$2:M30)+1,IF(LEFT($B31,2)=LEFT(M$2,1)&amp;"S",MAX(M$2:M30)+1,"")))</f>
        <v/>
      </c>
      <c r="N31" s="3" t="str">
        <f>IF(IFERROR($B31,"E")="E","",IF(LEFT($B31,3)=N$2,MAX(N$2:N30)+1,""))</f>
        <v/>
      </c>
      <c r="O31" s="3" t="str">
        <f>IF(IFERROR(FIND("U",$B31,1),0)=0,"",MAX(O$2:O30)+1)</f>
        <v/>
      </c>
      <c r="P31" s="3" t="str">
        <f>IF(IFERROR(FIND("F",$B31,1),0)=0,"",MAX(P$2:P30)+1)</f>
        <v/>
      </c>
      <c r="Q31" s="3" t="str">
        <f>IF(IFERROR(FIND("MJ",$B31,1),0)=0,"",MAX(Q$2:Q30)+1)</f>
        <v/>
      </c>
      <c r="R31" s="3" t="str">
        <f>IF(IFERROR(FIND("WJ",$B31,1),0)=0,"",MAX(R$2:R30)+1)</f>
        <v/>
      </c>
      <c r="S31" s="3" t="str">
        <f>IF(IFERROR(FIND("XJ",$B31,1),0)=0,"",MAX(S$2:S30)+1)</f>
        <v/>
      </c>
      <c r="T31" s="3" t="str">
        <f>IF(IFERROR(FIND("J",$B31,1),0)=0,"",MAX(T$2:T30)+1)</f>
        <v/>
      </c>
      <c r="U31" s="3" t="str">
        <f>IF(IFERROR(FIND("N",$B31,1),0)=0,"",MAX(U$2:U30)+1)</f>
        <v/>
      </c>
      <c r="V31" s="2">
        <f>MIN(F31:U31)</f>
        <v>0</v>
      </c>
      <c r="W31" s="2" t="e">
        <f>VLOOKUP($A31,#REF!,10,FALSE)</f>
        <v>#REF!</v>
      </c>
    </row>
    <row r="32" spans="1:23" x14ac:dyDescent="0.25">
      <c r="A32" s="3">
        <v>401</v>
      </c>
      <c r="B32" s="2" t="e">
        <f>VLOOKUP($A32,#REF!,3,FALSE)</f>
        <v>#REF!</v>
      </c>
      <c r="C32" s="4"/>
      <c r="D32" s="3"/>
      <c r="E32" s="3" t="str">
        <f>IF(IFERROR($B32,"E")="E","",MAX(E$2:E27)+1)</f>
        <v/>
      </c>
      <c r="F32" s="3" t="str">
        <f>IF(IFERROR($B32,"E")="E","",IF(LEFT($B32,1)=F$2,MAX(F$2:F27)+1,""))</f>
        <v/>
      </c>
      <c r="G32" s="3" t="str">
        <f>IF(IFERROR($B32,"E")="E","",IF(LEFT($B32,2)=G$2,MAX(G$2:G27)+1,IF(LEFT($B32,2)=LEFT(G$2,1)&amp;"S",MAX(G$2:G27)+1,"")))</f>
        <v/>
      </c>
      <c r="H32" s="3" t="str">
        <f>IF(IFERROR($B32,"E")="E","",IF(LEFT($B32,3)=H$2,MAX(H$2:H27)+1,""))</f>
        <v/>
      </c>
      <c r="I32" s="3" t="str">
        <f>IF(IFERROR($B32,"E")="E","",IF(LEFT($B32,1)=I$2,MAX(I$2:I27)+1,""))</f>
        <v/>
      </c>
      <c r="J32" s="3" t="str">
        <f>IF(IFERROR($B32,"E")="E","",IF(LEFT($B32,2)=J$2,MAX(J$2:J27)+1,IF(LEFT($B32,2)=LEFT(J$2,1)&amp;"S",MAX(J$2:J27)+1,"")))</f>
        <v/>
      </c>
      <c r="K32" s="3" t="str">
        <f>IF(IFERROR($B32,"E")="E","",IF(LEFT($B32,3)=K$2,MAX(K$2:K27)+1,""))</f>
        <v/>
      </c>
      <c r="L32" s="3" t="str">
        <f>IF(IFERROR($B32,"E")="E","",IF(LEFT($B32,1)=L$2,MAX(L$2:L27)+1,""))</f>
        <v/>
      </c>
      <c r="M32" s="3" t="str">
        <f>IF(IFERROR($B32,"E")="E","",IF(LEFT($B32,2)=M$2,MAX(M$2:M27)+1,IF(LEFT($B32,2)=LEFT(M$2,1)&amp;"S",MAX(M$2:M27)+1,"")))</f>
        <v/>
      </c>
      <c r="N32" s="3" t="str">
        <f>IF(IFERROR($B32,"E")="E","",IF(LEFT($B32,3)=N$2,MAX(N$2:N27)+1,""))</f>
        <v/>
      </c>
      <c r="O32" s="3" t="str">
        <f>IF(IFERROR(FIND("U",$B32,1),0)=0,"",MAX(O$2:O27)+1)</f>
        <v/>
      </c>
      <c r="P32" s="3" t="str">
        <f>IF(IFERROR(FIND("F",$B32,1),0)=0,"",MAX(P$2:P27)+1)</f>
        <v/>
      </c>
      <c r="Q32" s="3" t="str">
        <f>IF(IFERROR(FIND("MJ",$B32,1),0)=0,"",MAX(Q$2:Q27)+1)</f>
        <v/>
      </c>
      <c r="R32" s="3" t="str">
        <f>IF(IFERROR(FIND("WJ",$B32,1),0)=0,"",MAX(R$2:R27)+1)</f>
        <v/>
      </c>
      <c r="S32" s="3" t="str">
        <f>IF(IFERROR(FIND("XJ",$B32,1),0)=0,"",MAX(S$2:S27)+1)</f>
        <v/>
      </c>
      <c r="T32" s="3" t="str">
        <f>IF(IFERROR(FIND("J",$B32,1),0)=0,"",MAX(T$2:T27)+1)</f>
        <v/>
      </c>
      <c r="U32" s="3" t="str">
        <f>IF(IFERROR(FIND("N",$B32,1),0)=0,"",MAX(U$2:U27)+1)</f>
        <v/>
      </c>
      <c r="V32" s="2">
        <f t="shared" si="0"/>
        <v>0</v>
      </c>
      <c r="W32" s="2" t="e">
        <f>VLOOKUP($A32,#REF!,10,FALSE)</f>
        <v>#REF!</v>
      </c>
    </row>
    <row r="33" spans="1:23" x14ac:dyDescent="0.25">
      <c r="A33" s="3">
        <v>402</v>
      </c>
      <c r="B33" s="2" t="e">
        <f>VLOOKUP($A33,#REF!,3,FALSE)</f>
        <v>#REF!</v>
      </c>
      <c r="C33" s="4"/>
      <c r="D33" s="3"/>
      <c r="E33" s="3" t="str">
        <f>IF(IFERROR($B33,"E")="E","",MAX(E$2:E32)+1)</f>
        <v/>
      </c>
      <c r="F33" s="3" t="str">
        <f>IF(IFERROR($B33,"E")="E","",IF(LEFT($B33,1)=F$2,MAX(F$2:F32)+1,""))</f>
        <v/>
      </c>
      <c r="G33" s="3" t="str">
        <f>IF(IFERROR($B33,"E")="E","",IF(LEFT($B33,2)=G$2,MAX(G$2:G32)+1,IF(LEFT($B33,2)=LEFT(G$2,1)&amp;"S",MAX(G$2:G32)+1,"")))</f>
        <v/>
      </c>
      <c r="H33" s="3" t="str">
        <f>IF(IFERROR($B33,"E")="E","",IF(LEFT($B33,3)=H$2,MAX(H$2:H32)+1,""))</f>
        <v/>
      </c>
      <c r="I33" s="3" t="str">
        <f>IF(IFERROR($B33,"E")="E","",IF(LEFT($B33,1)=I$2,MAX(I$2:I32)+1,""))</f>
        <v/>
      </c>
      <c r="J33" s="3" t="str">
        <f>IF(IFERROR($B33,"E")="E","",IF(LEFT($B33,2)=J$2,MAX(J$2:J32)+1,IF(LEFT($B33,2)=LEFT(J$2,1)&amp;"S",MAX(J$2:J32)+1,"")))</f>
        <v/>
      </c>
      <c r="K33" s="3" t="str">
        <f>IF(IFERROR($B33,"E")="E","",IF(LEFT($B33,3)=K$2,MAX(K$2:K32)+1,""))</f>
        <v/>
      </c>
      <c r="L33" s="3" t="str">
        <f>IF(IFERROR($B33,"E")="E","",IF(LEFT($B33,1)=L$2,MAX(L$2:L32)+1,""))</f>
        <v/>
      </c>
      <c r="M33" s="3" t="str">
        <f>IF(IFERROR($B33,"E")="E","",IF(LEFT($B33,2)=M$2,MAX(M$2:M32)+1,IF(LEFT($B33,2)=LEFT(M$2,1)&amp;"S",MAX(M$2:M32)+1,"")))</f>
        <v/>
      </c>
      <c r="N33" s="3" t="str">
        <f>IF(IFERROR($B33,"E")="E","",IF(LEFT($B33,3)=N$2,MAX(N$2:N32)+1,""))</f>
        <v/>
      </c>
      <c r="O33" s="3" t="str">
        <f>IF(IFERROR(FIND("U",$B33,1),0)=0,"",MAX(O$2:O32)+1)</f>
        <v/>
      </c>
      <c r="P33" s="3" t="str">
        <f>IF(IFERROR(FIND("F",$B33,1),0)=0,"",MAX(P$2:P32)+1)</f>
        <v/>
      </c>
      <c r="Q33" s="3" t="str">
        <f>IF(IFERROR(FIND("MJ",$B33,1),0)=0,"",MAX(Q$2:Q32)+1)</f>
        <v/>
      </c>
      <c r="R33" s="3" t="str">
        <f>IF(IFERROR(FIND("WJ",$B33,1),0)=0,"",MAX(R$2:R32)+1)</f>
        <v/>
      </c>
      <c r="S33" s="3" t="str">
        <f>IF(IFERROR(FIND("XJ",$B33,1),0)=0,"",MAX(S$2:S32)+1)</f>
        <v/>
      </c>
      <c r="T33" s="3" t="str">
        <f>IF(IFERROR(FIND("J",$B33,1),0)=0,"",MAX(T$2:T32)+1)</f>
        <v/>
      </c>
      <c r="U33" s="3" t="str">
        <f>IF(IFERROR(FIND("N",$B33,1),0)=0,"",MAX(U$2:U32)+1)</f>
        <v/>
      </c>
      <c r="V33" s="2">
        <f t="shared" si="0"/>
        <v>0</v>
      </c>
      <c r="W33" s="2" t="e">
        <f>VLOOKUP($A33,#REF!,10,FALSE)</f>
        <v>#REF!</v>
      </c>
    </row>
    <row r="34" spans="1:23" x14ac:dyDescent="0.25">
      <c r="A34" s="3">
        <v>403</v>
      </c>
      <c r="B34" s="2" t="e">
        <f>VLOOKUP($A34,#REF!,3,FALSE)</f>
        <v>#REF!</v>
      </c>
      <c r="C34" s="4"/>
      <c r="D34" s="3"/>
      <c r="E34" s="3" t="str">
        <f>IF(IFERROR($B34,"E")="E","",MAX(E$2:E33)+1)</f>
        <v/>
      </c>
      <c r="F34" s="3" t="str">
        <f>IF(IFERROR($B34,"E")="E","",IF(LEFT($B34,1)=F$2,MAX(F$2:F33)+1,""))</f>
        <v/>
      </c>
      <c r="G34" s="3" t="str">
        <f>IF(IFERROR($B34,"E")="E","",IF(LEFT($B34,2)=G$2,MAX(G$2:G33)+1,IF(LEFT($B34,2)=LEFT(G$2,1)&amp;"S",MAX(G$2:G33)+1,"")))</f>
        <v/>
      </c>
      <c r="H34" s="3" t="str">
        <f>IF(IFERROR($B34,"E")="E","",IF(LEFT($B34,3)=H$2,MAX(H$2:H33)+1,""))</f>
        <v/>
      </c>
      <c r="I34" s="3" t="str">
        <f>IF(IFERROR($B34,"E")="E","",IF(LEFT($B34,1)=I$2,MAX(I$2:I33)+1,""))</f>
        <v/>
      </c>
      <c r="J34" s="3" t="str">
        <f>IF(IFERROR($B34,"E")="E","",IF(LEFT($B34,2)=J$2,MAX(J$2:J33)+1,IF(LEFT($B34,2)=LEFT(J$2,1)&amp;"S",MAX(J$2:J33)+1,"")))</f>
        <v/>
      </c>
      <c r="K34" s="3" t="str">
        <f>IF(IFERROR($B34,"E")="E","",IF(LEFT($B34,3)=K$2,MAX(K$2:K33)+1,""))</f>
        <v/>
      </c>
      <c r="L34" s="3" t="str">
        <f>IF(IFERROR($B34,"E")="E","",IF(LEFT($B34,1)=L$2,MAX(L$2:L33)+1,""))</f>
        <v/>
      </c>
      <c r="M34" s="3" t="str">
        <f>IF(IFERROR($B34,"E")="E","",IF(LEFT($B34,2)=M$2,MAX(M$2:M33)+1,IF(LEFT($B34,2)=LEFT(M$2,1)&amp;"S",MAX(M$2:M33)+1,"")))</f>
        <v/>
      </c>
      <c r="N34" s="3" t="str">
        <f>IF(IFERROR($B34,"E")="E","",IF(LEFT($B34,3)=N$2,MAX(N$2:N33)+1,""))</f>
        <v/>
      </c>
      <c r="O34" s="3" t="str">
        <f>IF(IFERROR(FIND("U",$B34,1),0)=0,"",MAX(O$2:O33)+1)</f>
        <v/>
      </c>
      <c r="P34" s="3" t="str">
        <f>IF(IFERROR(FIND("F",$B34,1),0)=0,"",MAX(P$2:P33)+1)</f>
        <v/>
      </c>
      <c r="Q34" s="3" t="str">
        <f>IF(IFERROR(FIND("MJ",$B34,1),0)=0,"",MAX(Q$2:Q33)+1)</f>
        <v/>
      </c>
      <c r="R34" s="3" t="str">
        <f>IF(IFERROR(FIND("WJ",$B34,1),0)=0,"",MAX(R$2:R33)+1)</f>
        <v/>
      </c>
      <c r="S34" s="3" t="str">
        <f>IF(IFERROR(FIND("XJ",$B34,1),0)=0,"",MAX(S$2:S33)+1)</f>
        <v/>
      </c>
      <c r="T34" s="3" t="str">
        <f>IF(IFERROR(FIND("J",$B34,1),0)=0,"",MAX(T$2:T33)+1)</f>
        <v/>
      </c>
      <c r="U34" s="3" t="str">
        <f>IF(IFERROR(FIND("N",$B34,1),0)=0,"",MAX(U$2:U33)+1)</f>
        <v/>
      </c>
      <c r="V34" s="2">
        <f t="shared" si="0"/>
        <v>0</v>
      </c>
      <c r="W34" s="2" t="e">
        <f>VLOOKUP($A34,#REF!,10,FALSE)</f>
        <v>#REF!</v>
      </c>
    </row>
    <row r="35" spans="1:23" x14ac:dyDescent="0.25">
      <c r="A35" s="3">
        <v>404</v>
      </c>
      <c r="B35" s="2" t="e">
        <f>VLOOKUP($A35,#REF!,3,FALSE)</f>
        <v>#REF!</v>
      </c>
      <c r="C35" s="4"/>
      <c r="D35" s="3"/>
      <c r="E35" s="3" t="str">
        <f>IF(IFERROR($B35,"E")="E","",MAX(E$2:E34)+1)</f>
        <v/>
      </c>
      <c r="F35" s="3" t="str">
        <f>IF(IFERROR($B35,"E")="E","",IF(LEFT($B35,1)=F$2,MAX(F$2:F34)+1,""))</f>
        <v/>
      </c>
      <c r="G35" s="3" t="str">
        <f>IF(IFERROR($B35,"E")="E","",IF(LEFT($B35,2)=G$2,MAX(G$2:G34)+1,IF(LEFT($B35,2)=LEFT(G$2,1)&amp;"S",MAX(G$2:G34)+1,"")))</f>
        <v/>
      </c>
      <c r="H35" s="3" t="str">
        <f>IF(IFERROR($B35,"E")="E","",IF(LEFT($B35,3)=H$2,MAX(H$2:H34)+1,""))</f>
        <v/>
      </c>
      <c r="I35" s="3" t="str">
        <f>IF(IFERROR($B35,"E")="E","",IF(LEFT($B35,1)=I$2,MAX(I$2:I34)+1,""))</f>
        <v/>
      </c>
      <c r="J35" s="3" t="str">
        <f>IF(IFERROR($B35,"E")="E","",IF(LEFT($B35,2)=J$2,MAX(J$2:J34)+1,IF(LEFT($B35,2)=LEFT(J$2,1)&amp;"S",MAX(J$2:J34)+1,"")))</f>
        <v/>
      </c>
      <c r="K35" s="3" t="str">
        <f>IF(IFERROR($B35,"E")="E","",IF(LEFT($B35,3)=K$2,MAX(K$2:K34)+1,""))</f>
        <v/>
      </c>
      <c r="L35" s="3" t="str">
        <f>IF(IFERROR($B35,"E")="E","",IF(LEFT($B35,1)=L$2,MAX(L$2:L34)+1,""))</f>
        <v/>
      </c>
      <c r="M35" s="3" t="str">
        <f>IF(IFERROR($B35,"E")="E","",IF(LEFT($B35,2)=M$2,MAX(M$2:M34)+1,IF(LEFT($B35,2)=LEFT(M$2,1)&amp;"S",MAX(M$2:M34)+1,"")))</f>
        <v/>
      </c>
      <c r="N35" s="3" t="str">
        <f>IF(IFERROR($B35,"E")="E","",IF(LEFT($B35,3)=N$2,MAX(N$2:N34)+1,""))</f>
        <v/>
      </c>
      <c r="O35" s="3" t="str">
        <f>IF(IFERROR(FIND("U",$B35,1),0)=0,"",MAX(O$2:O34)+1)</f>
        <v/>
      </c>
      <c r="P35" s="3" t="str">
        <f>IF(IFERROR(FIND("F",$B35,1),0)=0,"",MAX(P$2:P34)+1)</f>
        <v/>
      </c>
      <c r="Q35" s="3" t="str">
        <f>IF(IFERROR(FIND("MJ",$B35,1),0)=0,"",MAX(Q$2:Q34)+1)</f>
        <v/>
      </c>
      <c r="R35" s="3" t="str">
        <f>IF(IFERROR(FIND("WJ",$B35,1),0)=0,"",MAX(R$2:R34)+1)</f>
        <v/>
      </c>
      <c r="S35" s="3" t="str">
        <f>IF(IFERROR(FIND("XJ",$B35,1),0)=0,"",MAX(S$2:S34)+1)</f>
        <v/>
      </c>
      <c r="T35" s="3" t="str">
        <f>IF(IFERROR(FIND("J",$B35,1),0)=0,"",MAX(T$2:T34)+1)</f>
        <v/>
      </c>
      <c r="U35" s="3" t="str">
        <f>IF(IFERROR(FIND("N",$B35,1),0)=0,"",MAX(U$2:U34)+1)</f>
        <v/>
      </c>
      <c r="V35" s="2">
        <f t="shared" si="0"/>
        <v>0</v>
      </c>
      <c r="W35" s="2" t="e">
        <f>VLOOKUP($A35,#REF!,10,FALSE)</f>
        <v>#REF!</v>
      </c>
    </row>
    <row r="36" spans="1:23" x14ac:dyDescent="0.25">
      <c r="A36" s="3">
        <v>405</v>
      </c>
      <c r="B36" s="2" t="e">
        <f>VLOOKUP($A36,#REF!,3,FALSE)</f>
        <v>#REF!</v>
      </c>
      <c r="C36" s="4"/>
      <c r="D36" s="3"/>
      <c r="E36" s="3" t="str">
        <f>IF(IFERROR($B36,"E")="E","",MAX(E$2:E35)+1)</f>
        <v/>
      </c>
      <c r="F36" s="3" t="str">
        <f>IF(IFERROR($B36,"E")="E","",IF(LEFT($B36,1)=F$2,MAX(F$2:F35)+1,""))</f>
        <v/>
      </c>
      <c r="G36" s="3" t="str">
        <f>IF(IFERROR($B36,"E")="E","",IF(LEFT($B36,2)=G$2,MAX(G$2:G35)+1,IF(LEFT($B36,2)=LEFT(G$2,1)&amp;"S",MAX(G$2:G35)+1,"")))</f>
        <v/>
      </c>
      <c r="H36" s="3" t="str">
        <f>IF(IFERROR($B36,"E")="E","",IF(LEFT($B36,3)=H$2,MAX(H$2:H35)+1,""))</f>
        <v/>
      </c>
      <c r="I36" s="3" t="str">
        <f>IF(IFERROR($B36,"E")="E","",IF(LEFT($B36,1)=I$2,MAX(I$2:I35)+1,""))</f>
        <v/>
      </c>
      <c r="J36" s="3" t="str">
        <f>IF(IFERROR($B36,"E")="E","",IF(LEFT($B36,2)=J$2,MAX(J$2:J35)+1,IF(LEFT($B36,2)=LEFT(J$2,1)&amp;"S",MAX(J$2:J35)+1,"")))</f>
        <v/>
      </c>
      <c r="K36" s="3" t="str">
        <f>IF(IFERROR($B36,"E")="E","",IF(LEFT($B36,3)=K$2,MAX(K$2:K35)+1,""))</f>
        <v/>
      </c>
      <c r="L36" s="3" t="str">
        <f>IF(IFERROR($B36,"E")="E","",IF(LEFT($B36,1)=L$2,MAX(L$2:L35)+1,""))</f>
        <v/>
      </c>
      <c r="M36" s="3" t="str">
        <f>IF(IFERROR($B36,"E")="E","",IF(LEFT($B36,2)=M$2,MAX(M$2:M35)+1,IF(LEFT($B36,2)=LEFT(M$2,1)&amp;"S",MAX(M$2:M35)+1,"")))</f>
        <v/>
      </c>
      <c r="N36" s="3" t="str">
        <f>IF(IFERROR($B36,"E")="E","",IF(LEFT($B36,3)=N$2,MAX(N$2:N35)+1,""))</f>
        <v/>
      </c>
      <c r="O36" s="3" t="str">
        <f>IF(IFERROR(FIND("U",$B36,1),0)=0,"",MAX(O$2:O35)+1)</f>
        <v/>
      </c>
      <c r="P36" s="3" t="str">
        <f>IF(IFERROR(FIND("F",$B36,1),0)=0,"",MAX(P$2:P35)+1)</f>
        <v/>
      </c>
      <c r="Q36" s="3" t="str">
        <f>IF(IFERROR(FIND("MJ",$B36,1),0)=0,"",MAX(Q$2:Q35)+1)</f>
        <v/>
      </c>
      <c r="R36" s="3" t="str">
        <f>IF(IFERROR(FIND("WJ",$B36,1),0)=0,"",MAX(R$2:R35)+1)</f>
        <v/>
      </c>
      <c r="S36" s="3" t="str">
        <f>IF(IFERROR(FIND("XJ",$B36,1),0)=0,"",MAX(S$2:S35)+1)</f>
        <v/>
      </c>
      <c r="T36" s="3" t="str">
        <f>IF(IFERROR(FIND("J",$B36,1),0)=0,"",MAX(T$2:T35)+1)</f>
        <v/>
      </c>
      <c r="U36" s="3" t="str">
        <f>IF(IFERROR(FIND("N",$B36,1),0)=0,"",MAX(U$2:U35)+1)</f>
        <v/>
      </c>
      <c r="V36" s="2">
        <f t="shared" si="0"/>
        <v>0</v>
      </c>
      <c r="W36" s="2" t="e">
        <f>VLOOKUP($A36,#REF!,10,FALSE)</f>
        <v>#REF!</v>
      </c>
    </row>
    <row r="37" spans="1:23" x14ac:dyDescent="0.25">
      <c r="A37" s="3">
        <v>406</v>
      </c>
      <c r="B37" s="2" t="e">
        <f>VLOOKUP($A37,#REF!,3,FALSE)</f>
        <v>#REF!</v>
      </c>
      <c r="C37" s="4"/>
      <c r="D37" s="3"/>
      <c r="E37" s="3" t="str">
        <f>IF(IFERROR($B37,"E")="E","",MAX(E$2:E36)+1)</f>
        <v/>
      </c>
      <c r="F37" s="3" t="str">
        <f>IF(IFERROR($B37,"E")="E","",IF(LEFT($B37,1)=F$2,MAX(F$2:F36)+1,""))</f>
        <v/>
      </c>
      <c r="G37" s="3" t="str">
        <f>IF(IFERROR($B37,"E")="E","",IF(LEFT($B37,2)=G$2,MAX(G$2:G36)+1,IF(LEFT($B37,2)=LEFT(G$2,1)&amp;"S",MAX(G$2:G36)+1,"")))</f>
        <v/>
      </c>
      <c r="H37" s="3" t="str">
        <f>IF(IFERROR($B37,"E")="E","",IF(LEFT($B37,3)=H$2,MAX(H$2:H36)+1,""))</f>
        <v/>
      </c>
      <c r="I37" s="3" t="str">
        <f>IF(IFERROR($B37,"E")="E","",IF(LEFT($B37,1)=I$2,MAX(I$2:I36)+1,""))</f>
        <v/>
      </c>
      <c r="J37" s="3" t="str">
        <f>IF(IFERROR($B37,"E")="E","",IF(LEFT($B37,2)=J$2,MAX(J$2:J36)+1,IF(LEFT($B37,2)=LEFT(J$2,1)&amp;"S",MAX(J$2:J36)+1,"")))</f>
        <v/>
      </c>
      <c r="K37" s="3" t="str">
        <f>IF(IFERROR($B37,"E")="E","",IF(LEFT($B37,3)=K$2,MAX(K$2:K36)+1,""))</f>
        <v/>
      </c>
      <c r="L37" s="3" t="str">
        <f>IF(IFERROR($B37,"E")="E","",IF(LEFT($B37,1)=L$2,MAX(L$2:L36)+1,""))</f>
        <v/>
      </c>
      <c r="M37" s="3" t="str">
        <f>IF(IFERROR($B37,"E")="E","",IF(LEFT($B37,2)=M$2,MAX(M$2:M36)+1,IF(LEFT($B37,2)=LEFT(M$2,1)&amp;"S",MAX(M$2:M36)+1,"")))</f>
        <v/>
      </c>
      <c r="N37" s="3" t="str">
        <f>IF(IFERROR($B37,"E")="E","",IF(LEFT($B37,3)=N$2,MAX(N$2:N36)+1,""))</f>
        <v/>
      </c>
      <c r="O37" s="3" t="str">
        <f>IF(IFERROR(FIND("U",$B37,1),0)=0,"",MAX(O$2:O36)+1)</f>
        <v/>
      </c>
      <c r="P37" s="3" t="str">
        <f>IF(IFERROR(FIND("F",$B37,1),0)=0,"",MAX(P$2:P36)+1)</f>
        <v/>
      </c>
      <c r="Q37" s="3" t="str">
        <f>IF(IFERROR(FIND("MJ",$B37,1),0)=0,"",MAX(Q$2:Q36)+1)</f>
        <v/>
      </c>
      <c r="R37" s="3" t="str">
        <f>IF(IFERROR(FIND("WJ",$B37,1),0)=0,"",MAX(R$2:R36)+1)</f>
        <v/>
      </c>
      <c r="S37" s="3" t="str">
        <f>IF(IFERROR(FIND("XJ",$B37,1),0)=0,"",MAX(S$2:S36)+1)</f>
        <v/>
      </c>
      <c r="T37" s="3" t="str">
        <f>IF(IFERROR(FIND("J",$B37,1),0)=0,"",MAX(T$2:T36)+1)</f>
        <v/>
      </c>
      <c r="U37" s="3" t="str">
        <f>IF(IFERROR(FIND("N",$B37,1),0)=0,"",MAX(U$2:U36)+1)</f>
        <v/>
      </c>
      <c r="V37" s="2">
        <f t="shared" si="0"/>
        <v>0</v>
      </c>
      <c r="W37" s="2" t="e">
        <f>VLOOKUP($A37,#REF!,10,FALSE)</f>
        <v>#REF!</v>
      </c>
    </row>
    <row r="38" spans="1:23" x14ac:dyDescent="0.25">
      <c r="A38" s="3">
        <v>407</v>
      </c>
      <c r="B38" s="2" t="e">
        <f>VLOOKUP($A38,#REF!,3,FALSE)</f>
        <v>#REF!</v>
      </c>
      <c r="C38" s="4"/>
      <c r="D38" s="3"/>
      <c r="E38" s="3" t="str">
        <f>IF(IFERROR($B38,"E")="E","",MAX(E$2:E37)+1)</f>
        <v/>
      </c>
      <c r="F38" s="3" t="str">
        <f>IF(IFERROR($B38,"E")="E","",IF(LEFT($B38,1)=F$2,MAX(F$2:F37)+1,""))</f>
        <v/>
      </c>
      <c r="G38" s="3" t="str">
        <f>IF(IFERROR($B38,"E")="E","",IF(LEFT($B38,2)=G$2,MAX(G$2:G37)+1,IF(LEFT($B38,2)=LEFT(G$2,1)&amp;"S",MAX(G$2:G37)+1,"")))</f>
        <v/>
      </c>
      <c r="H38" s="3" t="str">
        <f>IF(IFERROR($B38,"E")="E","",IF(LEFT($B38,3)=H$2,MAX(H$2:H37)+1,""))</f>
        <v/>
      </c>
      <c r="I38" s="3" t="str">
        <f>IF(IFERROR($B38,"E")="E","",IF(LEFT($B38,1)=I$2,MAX(I$2:I37)+1,""))</f>
        <v/>
      </c>
      <c r="J38" s="3" t="str">
        <f>IF(IFERROR($B38,"E")="E","",IF(LEFT($B38,2)=J$2,MAX(J$2:J37)+1,IF(LEFT($B38,2)=LEFT(J$2,1)&amp;"S",MAX(J$2:J37)+1,"")))</f>
        <v/>
      </c>
      <c r="K38" s="3" t="str">
        <f>IF(IFERROR($B38,"E")="E","",IF(LEFT($B38,3)=K$2,MAX(K$2:K37)+1,""))</f>
        <v/>
      </c>
      <c r="L38" s="3" t="str">
        <f>IF(IFERROR($B38,"E")="E","",IF(LEFT($B38,1)=L$2,MAX(L$2:L37)+1,""))</f>
        <v/>
      </c>
      <c r="M38" s="3" t="str">
        <f>IF(IFERROR($B38,"E")="E","",IF(LEFT($B38,2)=M$2,MAX(M$2:M37)+1,IF(LEFT($B38,2)=LEFT(M$2,1)&amp;"S",MAX(M$2:M37)+1,"")))</f>
        <v/>
      </c>
      <c r="N38" s="3" t="str">
        <f>IF(IFERROR($B38,"E")="E","",IF(LEFT($B38,3)=N$2,MAX(N$2:N37)+1,""))</f>
        <v/>
      </c>
      <c r="O38" s="3" t="str">
        <f>IF(IFERROR(FIND("U",$B38,1),0)=0,"",MAX(O$2:O37)+1)</f>
        <v/>
      </c>
      <c r="P38" s="3" t="str">
        <f>IF(IFERROR(FIND("F",$B38,1),0)=0,"",MAX(P$2:P37)+1)</f>
        <v/>
      </c>
      <c r="Q38" s="3" t="str">
        <f>IF(IFERROR(FIND("MJ",$B38,1),0)=0,"",MAX(Q$2:Q37)+1)</f>
        <v/>
      </c>
      <c r="R38" s="3" t="str">
        <f>IF(IFERROR(FIND("WJ",$B38,1),0)=0,"",MAX(R$2:R37)+1)</f>
        <v/>
      </c>
      <c r="S38" s="3" t="str">
        <f>IF(IFERROR(FIND("XJ",$B38,1),0)=0,"",MAX(S$2:S37)+1)</f>
        <v/>
      </c>
      <c r="T38" s="3" t="str">
        <f>IF(IFERROR(FIND("J",$B38,1),0)=0,"",MAX(T$2:T37)+1)</f>
        <v/>
      </c>
      <c r="U38" s="3" t="str">
        <f>IF(IFERROR(FIND("N",$B38,1),0)=0,"",MAX(U$2:U37)+1)</f>
        <v/>
      </c>
      <c r="V38" s="2">
        <f t="shared" si="0"/>
        <v>0</v>
      </c>
      <c r="W38" s="2" t="e">
        <f>VLOOKUP($A38,#REF!,10,FALSE)</f>
        <v>#REF!</v>
      </c>
    </row>
    <row r="39" spans="1:23" x14ac:dyDescent="0.25">
      <c r="A39" s="3">
        <v>408</v>
      </c>
      <c r="B39" s="2" t="e">
        <f>VLOOKUP($A39,#REF!,3,FALSE)</f>
        <v>#REF!</v>
      </c>
      <c r="C39" s="4"/>
      <c r="D39" s="3"/>
      <c r="E39" s="3" t="str">
        <f>IF(IFERROR($B39,"E")="E","",MAX(E$2:E38)+1)</f>
        <v/>
      </c>
      <c r="F39" s="3" t="str">
        <f>IF(IFERROR($B39,"E")="E","",IF(LEFT($B39,1)=F$2,MAX(F$2:F38)+1,""))</f>
        <v/>
      </c>
      <c r="G39" s="3" t="str">
        <f>IF(IFERROR($B39,"E")="E","",IF(LEFT($B39,2)=G$2,MAX(G$2:G38)+1,IF(LEFT($B39,2)=LEFT(G$2,1)&amp;"S",MAX(G$2:G38)+1,"")))</f>
        <v/>
      </c>
      <c r="H39" s="3" t="str">
        <f>IF(IFERROR($B39,"E")="E","",IF(LEFT($B39,3)=H$2,MAX(H$2:H38)+1,""))</f>
        <v/>
      </c>
      <c r="I39" s="3" t="str">
        <f>IF(IFERROR($B39,"E")="E","",IF(LEFT($B39,1)=I$2,MAX(I$2:I38)+1,""))</f>
        <v/>
      </c>
      <c r="J39" s="3" t="str">
        <f>IF(IFERROR($B39,"E")="E","",IF(LEFT($B39,2)=J$2,MAX(J$2:J38)+1,IF(LEFT($B39,2)=LEFT(J$2,1)&amp;"S",MAX(J$2:J38)+1,"")))</f>
        <v/>
      </c>
      <c r="K39" s="3" t="str">
        <f>IF(IFERROR($B39,"E")="E","",IF(LEFT($B39,3)=K$2,MAX(K$2:K38)+1,""))</f>
        <v/>
      </c>
      <c r="L39" s="3" t="str">
        <f>IF(IFERROR($B39,"E")="E","",IF(LEFT($B39,1)=L$2,MAX(L$2:L38)+1,""))</f>
        <v/>
      </c>
      <c r="M39" s="3" t="str">
        <f>IF(IFERROR($B39,"E")="E","",IF(LEFT($B39,2)=M$2,MAX(M$2:M38)+1,IF(LEFT($B39,2)=LEFT(M$2,1)&amp;"S",MAX(M$2:M38)+1,"")))</f>
        <v/>
      </c>
      <c r="N39" s="3" t="str">
        <f>IF(IFERROR($B39,"E")="E","",IF(LEFT($B39,3)=N$2,MAX(N$2:N38)+1,""))</f>
        <v/>
      </c>
      <c r="O39" s="3" t="str">
        <f>IF(IFERROR(FIND("U",$B39,1),0)=0,"",MAX(O$2:O38)+1)</f>
        <v/>
      </c>
      <c r="P39" s="3" t="str">
        <f>IF(IFERROR(FIND("F",$B39,1),0)=0,"",MAX(P$2:P38)+1)</f>
        <v/>
      </c>
      <c r="Q39" s="3" t="str">
        <f>IF(IFERROR(FIND("MJ",$B39,1),0)=0,"",MAX(Q$2:Q38)+1)</f>
        <v/>
      </c>
      <c r="R39" s="3" t="str">
        <f>IF(IFERROR(FIND("WJ",$B39,1),0)=0,"",MAX(R$2:R38)+1)</f>
        <v/>
      </c>
      <c r="S39" s="3" t="str">
        <f>IF(IFERROR(FIND("XJ",$B39,1),0)=0,"",MAX(S$2:S38)+1)</f>
        <v/>
      </c>
      <c r="T39" s="3" t="str">
        <f>IF(IFERROR(FIND("J",$B39,1),0)=0,"",MAX(T$2:T38)+1)</f>
        <v/>
      </c>
      <c r="U39" s="3" t="str">
        <f>IF(IFERROR(FIND("N",$B39,1),0)=0,"",MAX(U$2:U38)+1)</f>
        <v/>
      </c>
      <c r="V39" s="2">
        <f t="shared" si="0"/>
        <v>0</v>
      </c>
      <c r="W39" s="2" t="e">
        <f>VLOOKUP($A39,#REF!,10,FALSE)</f>
        <v>#REF!</v>
      </c>
    </row>
    <row r="40" spans="1:23" x14ac:dyDescent="0.25">
      <c r="A40" s="3">
        <v>409</v>
      </c>
      <c r="B40" s="2" t="e">
        <f>VLOOKUP($A40,#REF!,3,FALSE)</f>
        <v>#REF!</v>
      </c>
      <c r="C40" s="4"/>
      <c r="D40" s="3"/>
      <c r="E40" s="3" t="str">
        <f>IF(IFERROR($B40,"E")="E","",MAX(E$2:E39)+1)</f>
        <v/>
      </c>
      <c r="F40" s="3" t="str">
        <f>IF(IFERROR($B40,"E")="E","",IF(LEFT($B40,1)=F$2,MAX(F$2:F39)+1,""))</f>
        <v/>
      </c>
      <c r="G40" s="3" t="str">
        <f>IF(IFERROR($B40,"E")="E","",IF(LEFT($B40,2)=G$2,MAX(G$2:G39)+1,IF(LEFT($B40,2)=LEFT(G$2,1)&amp;"S",MAX(G$2:G39)+1,"")))</f>
        <v/>
      </c>
      <c r="H40" s="3" t="str">
        <f>IF(IFERROR($B40,"E")="E","",IF(LEFT($B40,3)=H$2,MAX(H$2:H39)+1,""))</f>
        <v/>
      </c>
      <c r="I40" s="3" t="str">
        <f>IF(IFERROR($B40,"E")="E","",IF(LEFT($B40,1)=I$2,MAX(I$2:I39)+1,""))</f>
        <v/>
      </c>
      <c r="J40" s="3" t="str">
        <f>IF(IFERROR($B40,"E")="E","",IF(LEFT($B40,2)=J$2,MAX(J$2:J39)+1,IF(LEFT($B40,2)=LEFT(J$2,1)&amp;"S",MAX(J$2:J39)+1,"")))</f>
        <v/>
      </c>
      <c r="K40" s="3" t="str">
        <f>IF(IFERROR($B40,"E")="E","",IF(LEFT($B40,3)=K$2,MAX(K$2:K39)+1,""))</f>
        <v/>
      </c>
      <c r="L40" s="3" t="str">
        <f>IF(IFERROR($B40,"E")="E","",IF(LEFT($B40,1)=L$2,MAX(L$2:L39)+1,""))</f>
        <v/>
      </c>
      <c r="M40" s="3" t="str">
        <f>IF(IFERROR($B40,"E")="E","",IF(LEFT($B40,2)=M$2,MAX(M$2:M39)+1,IF(LEFT($B40,2)=LEFT(M$2,1)&amp;"S",MAX(M$2:M39)+1,"")))</f>
        <v/>
      </c>
      <c r="N40" s="3" t="str">
        <f>IF(IFERROR($B40,"E")="E","",IF(LEFT($B40,3)=N$2,MAX(N$2:N39)+1,""))</f>
        <v/>
      </c>
      <c r="O40" s="3" t="str">
        <f>IF(IFERROR(FIND("U",$B40,1),0)=0,"",MAX(O$2:O39)+1)</f>
        <v/>
      </c>
      <c r="P40" s="3" t="str">
        <f>IF(IFERROR(FIND("F",$B40,1),0)=0,"",MAX(P$2:P39)+1)</f>
        <v/>
      </c>
      <c r="Q40" s="3" t="str">
        <f>IF(IFERROR(FIND("MJ",$B40,1),0)=0,"",MAX(Q$2:Q39)+1)</f>
        <v/>
      </c>
      <c r="R40" s="3" t="str">
        <f>IF(IFERROR(FIND("WJ",$B40,1),0)=0,"",MAX(R$2:R39)+1)</f>
        <v/>
      </c>
      <c r="S40" s="3" t="str">
        <f>IF(IFERROR(FIND("XJ",$B40,1),0)=0,"",MAX(S$2:S39)+1)</f>
        <v/>
      </c>
      <c r="T40" s="3" t="str">
        <f>IF(IFERROR(FIND("J",$B40,1),0)=0,"",MAX(T$2:T39)+1)</f>
        <v/>
      </c>
      <c r="U40" s="3" t="str">
        <f>IF(IFERROR(FIND("N",$B40,1),0)=0,"",MAX(U$2:U39)+1)</f>
        <v/>
      </c>
      <c r="V40" s="2">
        <f t="shared" si="0"/>
        <v>0</v>
      </c>
      <c r="W40" s="2" t="e">
        <f>VLOOKUP($A40,#REF!,10,FALSE)</f>
        <v>#REF!</v>
      </c>
    </row>
    <row r="41" spans="1:23" x14ac:dyDescent="0.25">
      <c r="A41" s="3">
        <v>410</v>
      </c>
      <c r="B41" s="2" t="e">
        <f>VLOOKUP($A41,#REF!,3,FALSE)</f>
        <v>#REF!</v>
      </c>
      <c r="C41" s="4"/>
      <c r="D41" s="3"/>
      <c r="E41" s="3" t="str">
        <f>IF(IFERROR($B41,"E")="E","",MAX(E$2:E40)+1)</f>
        <v/>
      </c>
      <c r="F41" s="3" t="str">
        <f>IF(IFERROR($B41,"E")="E","",IF(LEFT($B41,1)=F$2,MAX(F$2:F40)+1,""))</f>
        <v/>
      </c>
      <c r="G41" s="3" t="str">
        <f>IF(IFERROR($B41,"E")="E","",IF(LEFT($B41,2)=G$2,MAX(G$2:G40)+1,IF(LEFT($B41,2)=LEFT(G$2,1)&amp;"S",MAX(G$2:G40)+1,"")))</f>
        <v/>
      </c>
      <c r="H41" s="3" t="str">
        <f>IF(IFERROR($B41,"E")="E","",IF(LEFT($B41,3)=H$2,MAX(H$2:H40)+1,""))</f>
        <v/>
      </c>
      <c r="I41" s="3" t="str">
        <f>IF(IFERROR($B41,"E")="E","",IF(LEFT($B41,1)=I$2,MAX(I$2:I40)+1,""))</f>
        <v/>
      </c>
      <c r="J41" s="3" t="str">
        <f>IF(IFERROR($B41,"E")="E","",IF(LEFT($B41,2)=J$2,MAX(J$2:J40)+1,IF(LEFT($B41,2)=LEFT(J$2,1)&amp;"S",MAX(J$2:J40)+1,"")))</f>
        <v/>
      </c>
      <c r="K41" s="3" t="str">
        <f>IF(IFERROR($B41,"E")="E","",IF(LEFT($B41,3)=K$2,MAX(K$2:K40)+1,""))</f>
        <v/>
      </c>
      <c r="L41" s="3" t="str">
        <f>IF(IFERROR($B41,"E")="E","",IF(LEFT($B41,1)=L$2,MAX(L$2:L40)+1,""))</f>
        <v/>
      </c>
      <c r="M41" s="3" t="str">
        <f>IF(IFERROR($B41,"E")="E","",IF(LEFT($B41,2)=M$2,MAX(M$2:M40)+1,IF(LEFT($B41,2)=LEFT(M$2,1)&amp;"S",MAX(M$2:M40)+1,"")))</f>
        <v/>
      </c>
      <c r="N41" s="3" t="str">
        <f>IF(IFERROR($B41,"E")="E","",IF(LEFT($B41,3)=N$2,MAX(N$2:N40)+1,""))</f>
        <v/>
      </c>
      <c r="O41" s="3" t="str">
        <f>IF(IFERROR(FIND("U",$B41,1),0)=0,"",MAX(O$2:O40)+1)</f>
        <v/>
      </c>
      <c r="P41" s="3" t="str">
        <f>IF(IFERROR(FIND("F",$B41,1),0)=0,"",MAX(P$2:P40)+1)</f>
        <v/>
      </c>
      <c r="Q41" s="3" t="str">
        <f>IF(IFERROR(FIND("MJ",$B41,1),0)=0,"",MAX(Q$2:Q40)+1)</f>
        <v/>
      </c>
      <c r="R41" s="3" t="str">
        <f>IF(IFERROR(FIND("WJ",$B41,1),0)=0,"",MAX(R$2:R40)+1)</f>
        <v/>
      </c>
      <c r="S41" s="3" t="str">
        <f>IF(IFERROR(FIND("XJ",$B41,1),0)=0,"",MAX(S$2:S40)+1)</f>
        <v/>
      </c>
      <c r="T41" s="3" t="str">
        <f>IF(IFERROR(FIND("J",$B41,1),0)=0,"",MAX(T$2:T40)+1)</f>
        <v/>
      </c>
      <c r="U41" s="3" t="str">
        <f>IF(IFERROR(FIND("N",$B41,1),0)=0,"",MAX(U$2:U40)+1)</f>
        <v/>
      </c>
      <c r="V41" s="2">
        <f t="shared" si="0"/>
        <v>0</v>
      </c>
      <c r="W41" s="2" t="e">
        <f>VLOOKUP($A41,#REF!,10,FALSE)</f>
        <v>#REF!</v>
      </c>
    </row>
    <row r="42" spans="1:23" x14ac:dyDescent="0.25">
      <c r="A42" s="3">
        <v>411</v>
      </c>
      <c r="B42" s="2" t="e">
        <f>VLOOKUP($A42,#REF!,3,FALSE)</f>
        <v>#REF!</v>
      </c>
      <c r="C42" s="4"/>
      <c r="D42" s="3"/>
      <c r="E42" s="3" t="str">
        <f>IF(IFERROR($B42,"E")="E","",MAX(E$2:E41)+1)</f>
        <v/>
      </c>
      <c r="F42" s="3" t="str">
        <f>IF(IFERROR($B42,"E")="E","",IF(LEFT($B42,1)=F$2,MAX(F$2:F41)+1,""))</f>
        <v/>
      </c>
      <c r="G42" s="3" t="str">
        <f>IF(IFERROR($B42,"E")="E","",IF(LEFT($B42,2)=G$2,MAX(G$2:G41)+1,IF(LEFT($B42,2)=LEFT(G$2,1)&amp;"S",MAX(G$2:G41)+1,"")))</f>
        <v/>
      </c>
      <c r="H42" s="3" t="str">
        <f>IF(IFERROR($B42,"E")="E","",IF(LEFT($B42,3)=H$2,MAX(H$2:H41)+1,""))</f>
        <v/>
      </c>
      <c r="I42" s="3" t="str">
        <f>IF(IFERROR($B42,"E")="E","",IF(LEFT($B42,1)=I$2,MAX(I$2:I41)+1,""))</f>
        <v/>
      </c>
      <c r="J42" s="3" t="str">
        <f>IF(IFERROR($B42,"E")="E","",IF(LEFT($B42,2)=J$2,MAX(J$2:J41)+1,IF(LEFT($B42,2)=LEFT(J$2,1)&amp;"S",MAX(J$2:J41)+1,"")))</f>
        <v/>
      </c>
      <c r="K42" s="3" t="str">
        <f>IF(IFERROR($B42,"E")="E","",IF(LEFT($B42,3)=K$2,MAX(K$2:K41)+1,""))</f>
        <v/>
      </c>
      <c r="L42" s="3" t="str">
        <f>IF(IFERROR($B42,"E")="E","",IF(LEFT($B42,1)=L$2,MAX(L$2:L41)+1,""))</f>
        <v/>
      </c>
      <c r="M42" s="3" t="str">
        <f>IF(IFERROR($B42,"E")="E","",IF(LEFT($B42,2)=M$2,MAX(M$2:M41)+1,IF(LEFT($B42,2)=LEFT(M$2,1)&amp;"S",MAX(M$2:M41)+1,"")))</f>
        <v/>
      </c>
      <c r="N42" s="3" t="str">
        <f>IF(IFERROR($B42,"E")="E","",IF(LEFT($B42,3)=N$2,MAX(N$2:N41)+1,""))</f>
        <v/>
      </c>
      <c r="O42" s="3" t="str">
        <f>IF(IFERROR(FIND("U",$B42,1),0)=0,"",MAX(O$2:O41)+1)</f>
        <v/>
      </c>
      <c r="P42" s="3" t="str">
        <f>IF(IFERROR(FIND("F",$B42,1),0)=0,"",MAX(P$2:P41)+1)</f>
        <v/>
      </c>
      <c r="Q42" s="3" t="str">
        <f>IF(IFERROR(FIND("MJ",$B42,1),0)=0,"",MAX(Q$2:Q41)+1)</f>
        <v/>
      </c>
      <c r="R42" s="3" t="str">
        <f>IF(IFERROR(FIND("WJ",$B42,1),0)=0,"",MAX(R$2:R41)+1)</f>
        <v/>
      </c>
      <c r="S42" s="3" t="str">
        <f>IF(IFERROR(FIND("XJ",$B42,1),0)=0,"",MAX(S$2:S41)+1)</f>
        <v/>
      </c>
      <c r="T42" s="3" t="str">
        <f>IF(IFERROR(FIND("J",$B42,1),0)=0,"",MAX(T$2:T41)+1)</f>
        <v/>
      </c>
      <c r="U42" s="3" t="str">
        <f>IF(IFERROR(FIND("N",$B42,1),0)=0,"",MAX(U$2:U41)+1)</f>
        <v/>
      </c>
      <c r="V42" s="2">
        <f t="shared" si="0"/>
        <v>0</v>
      </c>
      <c r="W42" s="2" t="e">
        <f>VLOOKUP($A42,#REF!,10,FALSE)</f>
        <v>#REF!</v>
      </c>
    </row>
    <row r="43" spans="1:23" x14ac:dyDescent="0.25">
      <c r="A43" s="3">
        <v>412</v>
      </c>
      <c r="B43" s="2" t="e">
        <f>VLOOKUP($A43,#REF!,3,FALSE)</f>
        <v>#REF!</v>
      </c>
      <c r="C43" s="4"/>
      <c r="D43" s="3"/>
      <c r="E43" s="3" t="str">
        <f>IF(IFERROR($B43,"E")="E","",MAX(E$2:E42)+1)</f>
        <v/>
      </c>
      <c r="F43" s="3" t="str">
        <f>IF(IFERROR($B43,"E")="E","",IF(LEFT($B43,1)=F$2,MAX(F$2:F42)+1,""))</f>
        <v/>
      </c>
      <c r="G43" s="3" t="str">
        <f>IF(IFERROR($B43,"E")="E","",IF(LEFT($B43,2)=G$2,MAX(G$2:G42)+1,IF(LEFT($B43,2)=LEFT(G$2,1)&amp;"S",MAX(G$2:G42)+1,"")))</f>
        <v/>
      </c>
      <c r="H43" s="3" t="str">
        <f>IF(IFERROR($B43,"E")="E","",IF(LEFT($B43,3)=H$2,MAX(H$2:H42)+1,""))</f>
        <v/>
      </c>
      <c r="I43" s="3" t="str">
        <f>IF(IFERROR($B43,"E")="E","",IF(LEFT($B43,1)=I$2,MAX(I$2:I42)+1,""))</f>
        <v/>
      </c>
      <c r="J43" s="3" t="str">
        <f>IF(IFERROR($B43,"E")="E","",IF(LEFT($B43,2)=J$2,MAX(J$2:J42)+1,IF(LEFT($B43,2)=LEFT(J$2,1)&amp;"S",MAX(J$2:J42)+1,"")))</f>
        <v/>
      </c>
      <c r="K43" s="3" t="str">
        <f>IF(IFERROR($B43,"E")="E","",IF(LEFT($B43,3)=K$2,MAX(K$2:K42)+1,""))</f>
        <v/>
      </c>
      <c r="L43" s="3" t="str">
        <f>IF(IFERROR($B43,"E")="E","",IF(LEFT($B43,1)=L$2,MAX(L$2:L42)+1,""))</f>
        <v/>
      </c>
      <c r="M43" s="3" t="str">
        <f>IF(IFERROR($B43,"E")="E","",IF(LEFT($B43,2)=M$2,MAX(M$2:M42)+1,IF(LEFT($B43,2)=LEFT(M$2,1)&amp;"S",MAX(M$2:M42)+1,"")))</f>
        <v/>
      </c>
      <c r="N43" s="3" t="str">
        <f>IF(IFERROR($B43,"E")="E","",IF(LEFT($B43,3)=N$2,MAX(N$2:N42)+1,""))</f>
        <v/>
      </c>
      <c r="O43" s="3" t="str">
        <f>IF(IFERROR(FIND("U",$B43,1),0)=0,"",MAX(O$2:O42)+1)</f>
        <v/>
      </c>
      <c r="P43" s="3" t="str">
        <f>IF(IFERROR(FIND("F",$B43,1),0)=0,"",MAX(P$2:P42)+1)</f>
        <v/>
      </c>
      <c r="Q43" s="3" t="str">
        <f>IF(IFERROR(FIND("MJ",$B43,1),0)=0,"",MAX(Q$2:Q42)+1)</f>
        <v/>
      </c>
      <c r="R43" s="3" t="str">
        <f>IF(IFERROR(FIND("WJ",$B43,1),0)=0,"",MAX(R$2:R42)+1)</f>
        <v/>
      </c>
      <c r="S43" s="3" t="str">
        <f>IF(IFERROR(FIND("XJ",$B43,1),0)=0,"",MAX(S$2:S42)+1)</f>
        <v/>
      </c>
      <c r="T43" s="3" t="str">
        <f>IF(IFERROR(FIND("J",$B43,1),0)=0,"",MAX(T$2:T42)+1)</f>
        <v/>
      </c>
      <c r="U43" s="3" t="str">
        <f>IF(IFERROR(FIND("N",$B43,1),0)=0,"",MAX(U$2:U42)+1)</f>
        <v/>
      </c>
      <c r="V43" s="2">
        <f t="shared" si="0"/>
        <v>0</v>
      </c>
      <c r="W43" s="2" t="e">
        <f>VLOOKUP($A43,#REF!,10,FALSE)</f>
        <v>#REF!</v>
      </c>
    </row>
    <row r="44" spans="1:23" x14ac:dyDescent="0.25">
      <c r="A44" s="3">
        <v>413</v>
      </c>
      <c r="B44" s="2" t="e">
        <f>VLOOKUP($A44,#REF!,3,FALSE)</f>
        <v>#REF!</v>
      </c>
      <c r="C44" s="4"/>
      <c r="D44" s="3"/>
      <c r="E44" s="3" t="str">
        <f>IF(IFERROR($B44,"E")="E","",MAX(E$2:E43)+1)</f>
        <v/>
      </c>
      <c r="F44" s="3" t="str">
        <f>IF(IFERROR($B44,"E")="E","",IF(LEFT($B44,1)=F$2,MAX(F$2:F43)+1,""))</f>
        <v/>
      </c>
      <c r="G44" s="3" t="str">
        <f>IF(IFERROR($B44,"E")="E","",IF(LEFT($B44,2)=G$2,MAX(G$2:G43)+1,IF(LEFT($B44,2)=LEFT(G$2,1)&amp;"S",MAX(G$2:G43)+1,"")))</f>
        <v/>
      </c>
      <c r="H44" s="3" t="str">
        <f>IF(IFERROR($B44,"E")="E","",IF(LEFT($B44,3)=H$2,MAX(H$2:H43)+1,""))</f>
        <v/>
      </c>
      <c r="I44" s="3" t="str">
        <f>IF(IFERROR($B44,"E")="E","",IF(LEFT($B44,1)=I$2,MAX(I$2:I43)+1,""))</f>
        <v/>
      </c>
      <c r="J44" s="3" t="str">
        <f>IF(IFERROR($B44,"E")="E","",IF(LEFT($B44,2)=J$2,MAX(J$2:J43)+1,IF(LEFT($B44,2)=LEFT(J$2,1)&amp;"S",MAX(J$2:J43)+1,"")))</f>
        <v/>
      </c>
      <c r="K44" s="3" t="str">
        <f>IF(IFERROR($B44,"E")="E","",IF(LEFT($B44,3)=K$2,MAX(K$2:K43)+1,""))</f>
        <v/>
      </c>
      <c r="L44" s="3" t="str">
        <f>IF(IFERROR($B44,"E")="E","",IF(LEFT($B44,1)=L$2,MAX(L$2:L43)+1,""))</f>
        <v/>
      </c>
      <c r="M44" s="3" t="str">
        <f>IF(IFERROR($B44,"E")="E","",IF(LEFT($B44,2)=M$2,MAX(M$2:M43)+1,IF(LEFT($B44,2)=LEFT(M$2,1)&amp;"S",MAX(M$2:M43)+1,"")))</f>
        <v/>
      </c>
      <c r="N44" s="3" t="str">
        <f>IF(IFERROR($B44,"E")="E","",IF(LEFT($B44,3)=N$2,MAX(N$2:N43)+1,""))</f>
        <v/>
      </c>
      <c r="O44" s="3" t="str">
        <f>IF(IFERROR(FIND("U",$B44,1),0)=0,"",MAX(O$2:O43)+1)</f>
        <v/>
      </c>
      <c r="P44" s="3" t="str">
        <f>IF(IFERROR(FIND("F",$B44,1),0)=0,"",MAX(P$2:P43)+1)</f>
        <v/>
      </c>
      <c r="Q44" s="3" t="str">
        <f>IF(IFERROR(FIND("MJ",$B44,1),0)=0,"",MAX(Q$2:Q43)+1)</f>
        <v/>
      </c>
      <c r="R44" s="3" t="str">
        <f>IF(IFERROR(FIND("WJ",$B44,1),0)=0,"",MAX(R$2:R43)+1)</f>
        <v/>
      </c>
      <c r="S44" s="3" t="str">
        <f>IF(IFERROR(FIND("XJ",$B44,1),0)=0,"",MAX(S$2:S43)+1)</f>
        <v/>
      </c>
      <c r="T44" s="3" t="str">
        <f>IF(IFERROR(FIND("J",$B44,1),0)=0,"",MAX(T$2:T43)+1)</f>
        <v/>
      </c>
      <c r="U44" s="3" t="str">
        <f>IF(IFERROR(FIND("N",$B44,1),0)=0,"",MAX(U$2:U43)+1)</f>
        <v/>
      </c>
      <c r="V44" s="2">
        <f t="shared" si="0"/>
        <v>0</v>
      </c>
      <c r="W44" s="2" t="e">
        <f>VLOOKUP($A44,#REF!,10,FALSE)</f>
        <v>#REF!</v>
      </c>
    </row>
    <row r="45" spans="1:23" x14ac:dyDescent="0.25">
      <c r="A45" s="3">
        <v>414</v>
      </c>
      <c r="B45" s="2" t="e">
        <f>VLOOKUP($A45,#REF!,3,FALSE)</f>
        <v>#REF!</v>
      </c>
      <c r="C45" s="4"/>
      <c r="D45" s="3"/>
      <c r="E45" s="3" t="str">
        <f>IF(IFERROR($B45,"E")="E","",MAX(E$2:E44)+1)</f>
        <v/>
      </c>
      <c r="F45" s="3" t="str">
        <f>IF(IFERROR($B45,"E")="E","",IF(LEFT($B45,1)=F$2,MAX(F$2:F44)+1,""))</f>
        <v/>
      </c>
      <c r="G45" s="3" t="str">
        <f>IF(IFERROR($B45,"E")="E","",IF(LEFT($B45,2)=G$2,MAX(G$2:G44)+1,IF(LEFT($B45,2)=LEFT(G$2,1)&amp;"S",MAX(G$2:G44)+1,"")))</f>
        <v/>
      </c>
      <c r="H45" s="3" t="str">
        <f>IF(IFERROR($B45,"E")="E","",IF(LEFT($B45,3)=H$2,MAX(H$2:H44)+1,""))</f>
        <v/>
      </c>
      <c r="I45" s="3" t="str">
        <f>IF(IFERROR($B45,"E")="E","",IF(LEFT($B45,1)=I$2,MAX(I$2:I44)+1,""))</f>
        <v/>
      </c>
      <c r="J45" s="3" t="str">
        <f>IF(IFERROR($B45,"E")="E","",IF(LEFT($B45,2)=J$2,MAX(J$2:J44)+1,IF(LEFT($B45,2)=LEFT(J$2,1)&amp;"S",MAX(J$2:J44)+1,"")))</f>
        <v/>
      </c>
      <c r="K45" s="3" t="str">
        <f>IF(IFERROR($B45,"E")="E","",IF(LEFT($B45,3)=K$2,MAX(K$2:K44)+1,""))</f>
        <v/>
      </c>
      <c r="L45" s="3" t="str">
        <f>IF(IFERROR($B45,"E")="E","",IF(LEFT($B45,1)=L$2,MAX(L$2:L44)+1,""))</f>
        <v/>
      </c>
      <c r="M45" s="3" t="str">
        <f>IF(IFERROR($B45,"E")="E","",IF(LEFT($B45,2)=M$2,MAX(M$2:M44)+1,IF(LEFT($B45,2)=LEFT(M$2,1)&amp;"S",MAX(M$2:M44)+1,"")))</f>
        <v/>
      </c>
      <c r="N45" s="3" t="str">
        <f>IF(IFERROR($B45,"E")="E","",IF(LEFT($B45,3)=N$2,MAX(N$2:N44)+1,""))</f>
        <v/>
      </c>
      <c r="O45" s="3" t="str">
        <f>IF(IFERROR(FIND("U",$B45,1),0)=0,"",MAX(O$2:O44)+1)</f>
        <v/>
      </c>
      <c r="P45" s="3" t="str">
        <f>IF(IFERROR(FIND("F",$B45,1),0)=0,"",MAX(P$2:P44)+1)</f>
        <v/>
      </c>
      <c r="Q45" s="3" t="str">
        <f>IF(IFERROR(FIND("MJ",$B45,1),0)=0,"",MAX(Q$2:Q44)+1)</f>
        <v/>
      </c>
      <c r="R45" s="3" t="str">
        <f>IF(IFERROR(FIND("WJ",$B45,1),0)=0,"",MAX(R$2:R44)+1)</f>
        <v/>
      </c>
      <c r="S45" s="3" t="str">
        <f>IF(IFERROR(FIND("XJ",$B45,1),0)=0,"",MAX(S$2:S44)+1)</f>
        <v/>
      </c>
      <c r="T45" s="3" t="str">
        <f>IF(IFERROR(FIND("J",$B45,1),0)=0,"",MAX(T$2:T44)+1)</f>
        <v/>
      </c>
      <c r="U45" s="3" t="str">
        <f>IF(IFERROR(FIND("N",$B45,1),0)=0,"",MAX(U$2:U44)+1)</f>
        <v/>
      </c>
      <c r="V45" s="2">
        <f t="shared" si="0"/>
        <v>0</v>
      </c>
      <c r="W45" s="2" t="e">
        <f>VLOOKUP($A45,#REF!,10,FALSE)</f>
        <v>#REF!</v>
      </c>
    </row>
    <row r="46" spans="1:23" x14ac:dyDescent="0.25">
      <c r="A46" s="3">
        <v>415</v>
      </c>
      <c r="B46" s="2" t="e">
        <f>VLOOKUP($A46,#REF!,3,FALSE)</f>
        <v>#REF!</v>
      </c>
      <c r="C46" s="4"/>
      <c r="D46" s="3"/>
      <c r="E46" s="3" t="str">
        <f>IF(IFERROR($B46,"E")="E","",MAX(E$2:E45)+1)</f>
        <v/>
      </c>
      <c r="F46" s="3" t="str">
        <f>IF(IFERROR($B46,"E")="E","",IF(LEFT($B46,1)=F$2,MAX(F$2:F45)+1,""))</f>
        <v/>
      </c>
      <c r="G46" s="3" t="str">
        <f>IF(IFERROR($B46,"E")="E","",IF(LEFT($B46,2)=G$2,MAX(G$2:G45)+1,IF(LEFT($B46,2)=LEFT(G$2,1)&amp;"S",MAX(G$2:G45)+1,"")))</f>
        <v/>
      </c>
      <c r="H46" s="3" t="str">
        <f>IF(IFERROR($B46,"E")="E","",IF(LEFT($B46,3)=H$2,MAX(H$2:H45)+1,""))</f>
        <v/>
      </c>
      <c r="I46" s="3" t="str">
        <f>IF(IFERROR($B46,"E")="E","",IF(LEFT($B46,1)=I$2,MAX(I$2:I45)+1,""))</f>
        <v/>
      </c>
      <c r="J46" s="3" t="str">
        <f>IF(IFERROR($B46,"E")="E","",IF(LEFT($B46,2)=J$2,MAX(J$2:J45)+1,IF(LEFT($B46,2)=LEFT(J$2,1)&amp;"S",MAX(J$2:J45)+1,"")))</f>
        <v/>
      </c>
      <c r="K46" s="3" t="str">
        <f>IF(IFERROR($B46,"E")="E","",IF(LEFT($B46,3)=K$2,MAX(K$2:K45)+1,""))</f>
        <v/>
      </c>
      <c r="L46" s="3" t="str">
        <f>IF(IFERROR($B46,"E")="E","",IF(LEFT($B46,1)=L$2,MAX(L$2:L45)+1,""))</f>
        <v/>
      </c>
      <c r="M46" s="3" t="str">
        <f>IF(IFERROR($B46,"E")="E","",IF(LEFT($B46,2)=M$2,MAX(M$2:M45)+1,IF(LEFT($B46,2)=LEFT(M$2,1)&amp;"S",MAX(M$2:M45)+1,"")))</f>
        <v/>
      </c>
      <c r="N46" s="3" t="str">
        <f>IF(IFERROR($B46,"E")="E","",IF(LEFT($B46,3)=N$2,MAX(N$2:N45)+1,""))</f>
        <v/>
      </c>
      <c r="O46" s="3" t="str">
        <f>IF(IFERROR(FIND("U",$B46,1),0)=0,"",MAX(O$2:O45)+1)</f>
        <v/>
      </c>
      <c r="P46" s="3" t="str">
        <f>IF(IFERROR(FIND("F",$B46,1),0)=0,"",MAX(P$2:P45)+1)</f>
        <v/>
      </c>
      <c r="Q46" s="3" t="str">
        <f>IF(IFERROR(FIND("MJ",$B46,1),0)=0,"",MAX(Q$2:Q45)+1)</f>
        <v/>
      </c>
      <c r="R46" s="3" t="str">
        <f>IF(IFERROR(FIND("WJ",$B46,1),0)=0,"",MAX(R$2:R45)+1)</f>
        <v/>
      </c>
      <c r="S46" s="3" t="str">
        <f>IF(IFERROR(FIND("XJ",$B46,1),0)=0,"",MAX(S$2:S45)+1)</f>
        <v/>
      </c>
      <c r="T46" s="3" t="str">
        <f>IF(IFERROR(FIND("J",$B46,1),0)=0,"",MAX(T$2:T45)+1)</f>
        <v/>
      </c>
      <c r="U46" s="3" t="str">
        <f>IF(IFERROR(FIND("N",$B46,1),0)=0,"",MAX(U$2:U45)+1)</f>
        <v/>
      </c>
      <c r="V46" s="2">
        <f t="shared" si="0"/>
        <v>0</v>
      </c>
      <c r="W46" s="2" t="e">
        <f>VLOOKUP($A46,#REF!,10,FALSE)</f>
        <v>#REF!</v>
      </c>
    </row>
    <row r="47" spans="1:23" x14ac:dyDescent="0.25">
      <c r="A47" s="3">
        <v>416</v>
      </c>
      <c r="B47" s="2" t="e">
        <f>VLOOKUP($A47,#REF!,3,FALSE)</f>
        <v>#REF!</v>
      </c>
      <c r="C47" s="4"/>
      <c r="D47" s="3"/>
      <c r="E47" s="3" t="str">
        <f>IF(IFERROR($B47,"E")="E","",MAX(E$2:E46)+1)</f>
        <v/>
      </c>
      <c r="F47" s="3" t="str">
        <f>IF(IFERROR($B47,"E")="E","",IF(LEFT($B47,1)=F$2,MAX(F$2:F46)+1,""))</f>
        <v/>
      </c>
      <c r="G47" s="3" t="str">
        <f>IF(IFERROR($B47,"E")="E","",IF(LEFT($B47,2)=G$2,MAX(G$2:G46)+1,IF(LEFT($B47,2)=LEFT(G$2,1)&amp;"S",MAX(G$2:G46)+1,"")))</f>
        <v/>
      </c>
      <c r="H47" s="3" t="str">
        <f>IF(IFERROR($B47,"E")="E","",IF(LEFT($B47,3)=H$2,MAX(H$2:H46)+1,""))</f>
        <v/>
      </c>
      <c r="I47" s="3" t="str">
        <f>IF(IFERROR($B47,"E")="E","",IF(LEFT($B47,1)=I$2,MAX(I$2:I46)+1,""))</f>
        <v/>
      </c>
      <c r="J47" s="3" t="str">
        <f>IF(IFERROR($B47,"E")="E","",IF(LEFT($B47,2)=J$2,MAX(J$2:J46)+1,IF(LEFT($B47,2)=LEFT(J$2,1)&amp;"S",MAX(J$2:J46)+1,"")))</f>
        <v/>
      </c>
      <c r="K47" s="3" t="str">
        <f>IF(IFERROR($B47,"E")="E","",IF(LEFT($B47,3)=K$2,MAX(K$2:K46)+1,""))</f>
        <v/>
      </c>
      <c r="L47" s="3" t="str">
        <f>IF(IFERROR($B47,"E")="E","",IF(LEFT($B47,1)=L$2,MAX(L$2:L46)+1,""))</f>
        <v/>
      </c>
      <c r="M47" s="3" t="str">
        <f>IF(IFERROR($B47,"E")="E","",IF(LEFT($B47,2)=M$2,MAX(M$2:M46)+1,IF(LEFT($B47,2)=LEFT(M$2,1)&amp;"S",MAX(M$2:M46)+1,"")))</f>
        <v/>
      </c>
      <c r="N47" s="3" t="str">
        <f>IF(IFERROR($B47,"E")="E","",IF(LEFT($B47,3)=N$2,MAX(N$2:N46)+1,""))</f>
        <v/>
      </c>
      <c r="O47" s="3" t="str">
        <f>IF(IFERROR(FIND("U",$B47,1),0)=0,"",MAX(O$2:O46)+1)</f>
        <v/>
      </c>
      <c r="P47" s="3" t="str">
        <f>IF(IFERROR(FIND("F",$B47,1),0)=0,"",MAX(P$2:P46)+1)</f>
        <v/>
      </c>
      <c r="Q47" s="3" t="str">
        <f>IF(IFERROR(FIND("MJ",$B47,1),0)=0,"",MAX(Q$2:Q46)+1)</f>
        <v/>
      </c>
      <c r="R47" s="3" t="str">
        <f>IF(IFERROR(FIND("WJ",$B47,1),0)=0,"",MAX(R$2:R46)+1)</f>
        <v/>
      </c>
      <c r="S47" s="3" t="str">
        <f>IF(IFERROR(FIND("XJ",$B47,1),0)=0,"",MAX(S$2:S46)+1)</f>
        <v/>
      </c>
      <c r="T47" s="3" t="str">
        <f>IF(IFERROR(FIND("J",$B47,1),0)=0,"",MAX(T$2:T46)+1)</f>
        <v/>
      </c>
      <c r="U47" s="3" t="str">
        <f>IF(IFERROR(FIND("N",$B47,1),0)=0,"",MAX(U$2:U46)+1)</f>
        <v/>
      </c>
      <c r="V47" s="2">
        <f t="shared" si="0"/>
        <v>0</v>
      </c>
      <c r="W47" s="2" t="e">
        <f>VLOOKUP($A47,#REF!,10,FALSE)</f>
        <v>#REF!</v>
      </c>
    </row>
    <row r="48" spans="1:23" x14ac:dyDescent="0.25">
      <c r="A48" s="3">
        <v>417</v>
      </c>
      <c r="B48" s="2" t="e">
        <f>VLOOKUP($A48,#REF!,3,FALSE)</f>
        <v>#REF!</v>
      </c>
      <c r="C48" s="4"/>
      <c r="D48" s="3"/>
      <c r="E48" s="3" t="str">
        <f>IF(IFERROR($B48,"E")="E","",MAX(E$2:E47)+1)</f>
        <v/>
      </c>
      <c r="F48" s="3" t="str">
        <f>IF(IFERROR($B48,"E")="E","",IF(LEFT($B48,1)=F$2,MAX(F$2:F47)+1,""))</f>
        <v/>
      </c>
      <c r="G48" s="3" t="str">
        <f>IF(IFERROR($B48,"E")="E","",IF(LEFT($B48,2)=G$2,MAX(G$2:G47)+1,IF(LEFT($B48,2)=LEFT(G$2,1)&amp;"S",MAX(G$2:G47)+1,"")))</f>
        <v/>
      </c>
      <c r="H48" s="3" t="str">
        <f>IF(IFERROR($B48,"E")="E","",IF(LEFT($B48,3)=H$2,MAX(H$2:H47)+1,""))</f>
        <v/>
      </c>
      <c r="I48" s="3" t="str">
        <f>IF(IFERROR($B48,"E")="E","",IF(LEFT($B48,1)=I$2,MAX(I$2:I47)+1,""))</f>
        <v/>
      </c>
      <c r="J48" s="3" t="str">
        <f>IF(IFERROR($B48,"E")="E","",IF(LEFT($B48,2)=J$2,MAX(J$2:J47)+1,IF(LEFT($B48,2)=LEFT(J$2,1)&amp;"S",MAX(J$2:J47)+1,"")))</f>
        <v/>
      </c>
      <c r="K48" s="3" t="str">
        <f>IF(IFERROR($B48,"E")="E","",IF(LEFT($B48,3)=K$2,MAX(K$2:K47)+1,""))</f>
        <v/>
      </c>
      <c r="L48" s="3" t="str">
        <f>IF(IFERROR($B48,"E")="E","",IF(LEFT($B48,1)=L$2,MAX(L$2:L47)+1,""))</f>
        <v/>
      </c>
      <c r="M48" s="3" t="str">
        <f>IF(IFERROR($B48,"E")="E","",IF(LEFT($B48,2)=M$2,MAX(M$2:M47)+1,IF(LEFT($B48,2)=LEFT(M$2,1)&amp;"S",MAX(M$2:M47)+1,"")))</f>
        <v/>
      </c>
      <c r="N48" s="3" t="str">
        <f>IF(IFERROR($B48,"E")="E","",IF(LEFT($B48,3)=N$2,MAX(N$2:N47)+1,""))</f>
        <v/>
      </c>
      <c r="O48" s="3" t="str">
        <f>IF(IFERROR(FIND("U",$B48,1),0)=0,"",MAX(O$2:O47)+1)</f>
        <v/>
      </c>
      <c r="P48" s="3" t="str">
        <f>IF(IFERROR(FIND("F",$B48,1),0)=0,"",MAX(P$2:P47)+1)</f>
        <v/>
      </c>
      <c r="Q48" s="3" t="str">
        <f>IF(IFERROR(FIND("MJ",$B48,1),0)=0,"",MAX(Q$2:Q47)+1)</f>
        <v/>
      </c>
      <c r="R48" s="3" t="str">
        <f>IF(IFERROR(FIND("WJ",$B48,1),0)=0,"",MAX(R$2:R47)+1)</f>
        <v/>
      </c>
      <c r="S48" s="3" t="str">
        <f>IF(IFERROR(FIND("XJ",$B48,1),0)=0,"",MAX(S$2:S47)+1)</f>
        <v/>
      </c>
      <c r="T48" s="3" t="str">
        <f>IF(IFERROR(FIND("J",$B48,1),0)=0,"",MAX(T$2:T47)+1)</f>
        <v/>
      </c>
      <c r="U48" s="3" t="str">
        <f>IF(IFERROR(FIND("N",$B48,1),0)=0,"",MAX(U$2:U47)+1)</f>
        <v/>
      </c>
      <c r="V48" s="2">
        <f t="shared" si="0"/>
        <v>0</v>
      </c>
      <c r="W48" s="2" t="e">
        <f>VLOOKUP($A48,#REF!,10,FALSE)</f>
        <v>#REF!</v>
      </c>
    </row>
    <row r="49" spans="1:23" x14ac:dyDescent="0.25">
      <c r="A49" s="3">
        <v>418</v>
      </c>
      <c r="B49" s="2" t="e">
        <f>VLOOKUP($A49,#REF!,3,FALSE)</f>
        <v>#REF!</v>
      </c>
      <c r="C49" s="4"/>
      <c r="D49" s="3"/>
      <c r="E49" s="3" t="str">
        <f>IF(IFERROR($B49,"E")="E","",MAX(E$2:E48)+1)</f>
        <v/>
      </c>
      <c r="F49" s="3" t="str">
        <f>IF(IFERROR($B49,"E")="E","",IF(LEFT($B49,1)=F$2,MAX(F$2:F48)+1,""))</f>
        <v/>
      </c>
      <c r="G49" s="3" t="str">
        <f>IF(IFERROR($B49,"E")="E","",IF(LEFT($B49,2)=G$2,MAX(G$2:G48)+1,IF(LEFT($B49,2)=LEFT(G$2,1)&amp;"S",MAX(G$2:G48)+1,"")))</f>
        <v/>
      </c>
      <c r="H49" s="3" t="str">
        <f>IF(IFERROR($B49,"E")="E","",IF(LEFT($B49,3)=H$2,MAX(H$2:H48)+1,""))</f>
        <v/>
      </c>
      <c r="I49" s="3" t="str">
        <f>IF(IFERROR($B49,"E")="E","",IF(LEFT($B49,1)=I$2,MAX(I$2:I48)+1,""))</f>
        <v/>
      </c>
      <c r="J49" s="3" t="str">
        <f>IF(IFERROR($B49,"E")="E","",IF(LEFT($B49,2)=J$2,MAX(J$2:J48)+1,IF(LEFT($B49,2)=LEFT(J$2,1)&amp;"S",MAX(J$2:J48)+1,"")))</f>
        <v/>
      </c>
      <c r="K49" s="3" t="str">
        <f>IF(IFERROR($B49,"E")="E","",IF(LEFT($B49,3)=K$2,MAX(K$2:K48)+1,""))</f>
        <v/>
      </c>
      <c r="L49" s="3" t="str">
        <f>IF(IFERROR($B49,"E")="E","",IF(LEFT($B49,1)=L$2,MAX(L$2:L48)+1,""))</f>
        <v/>
      </c>
      <c r="M49" s="3" t="str">
        <f>IF(IFERROR($B49,"E")="E","",IF(LEFT($B49,2)=M$2,MAX(M$2:M48)+1,IF(LEFT($B49,2)=LEFT(M$2,1)&amp;"S",MAX(M$2:M48)+1,"")))</f>
        <v/>
      </c>
      <c r="N49" s="3" t="str">
        <f>IF(IFERROR($B49,"E")="E","",IF(LEFT($B49,3)=N$2,MAX(N$2:N48)+1,""))</f>
        <v/>
      </c>
      <c r="O49" s="3" t="str">
        <f>IF(IFERROR(FIND("U",$B49,1),0)=0,"",MAX(O$2:O48)+1)</f>
        <v/>
      </c>
      <c r="P49" s="3" t="str">
        <f>IF(IFERROR(FIND("F",$B49,1),0)=0,"",MAX(P$2:P48)+1)</f>
        <v/>
      </c>
      <c r="Q49" s="3" t="str">
        <f>IF(IFERROR(FIND("MJ",$B49,1),0)=0,"",MAX(Q$2:Q48)+1)</f>
        <v/>
      </c>
      <c r="R49" s="3" t="str">
        <f>IF(IFERROR(FIND("WJ",$B49,1),0)=0,"",MAX(R$2:R48)+1)</f>
        <v/>
      </c>
      <c r="S49" s="3" t="str">
        <f>IF(IFERROR(FIND("XJ",$B49,1),0)=0,"",MAX(S$2:S48)+1)</f>
        <v/>
      </c>
      <c r="T49" s="3" t="str">
        <f>IF(IFERROR(FIND("J",$B49,1),0)=0,"",MAX(T$2:T48)+1)</f>
        <v/>
      </c>
      <c r="U49" s="3" t="str">
        <f>IF(IFERROR(FIND("N",$B49,1),0)=0,"",MAX(U$2:U48)+1)</f>
        <v/>
      </c>
      <c r="V49" s="2">
        <f t="shared" si="0"/>
        <v>0</v>
      </c>
      <c r="W49" s="2" t="e">
        <f>VLOOKUP($A49,#REF!,10,FALSE)</f>
        <v>#REF!</v>
      </c>
    </row>
    <row r="50" spans="1:23" x14ac:dyDescent="0.25">
      <c r="A50" s="3">
        <v>419</v>
      </c>
      <c r="B50" s="2" t="e">
        <f>VLOOKUP($A50,#REF!,3,FALSE)</f>
        <v>#REF!</v>
      </c>
      <c r="C50" s="4"/>
      <c r="D50" s="3"/>
      <c r="E50" s="3" t="str">
        <f>IF(IFERROR($B50,"E")="E","",MAX(E$2:E49)+1)</f>
        <v/>
      </c>
      <c r="F50" s="3" t="str">
        <f>IF(IFERROR($B50,"E")="E","",IF(LEFT($B50,1)=F$2,MAX(F$2:F49)+1,""))</f>
        <v/>
      </c>
      <c r="G50" s="3" t="str">
        <f>IF(IFERROR($B50,"E")="E","",IF(LEFT($B50,2)=G$2,MAX(G$2:G49)+1,IF(LEFT($B50,2)=LEFT(G$2,1)&amp;"S",MAX(G$2:G49)+1,"")))</f>
        <v/>
      </c>
      <c r="H50" s="3" t="str">
        <f>IF(IFERROR($B50,"E")="E","",IF(LEFT($B50,3)=H$2,MAX(H$2:H49)+1,""))</f>
        <v/>
      </c>
      <c r="I50" s="3" t="str">
        <f>IF(IFERROR($B50,"E")="E","",IF(LEFT($B50,1)=I$2,MAX(I$2:I49)+1,""))</f>
        <v/>
      </c>
      <c r="J50" s="3" t="str">
        <f>IF(IFERROR($B50,"E")="E","",IF(LEFT($B50,2)=J$2,MAX(J$2:J49)+1,IF(LEFT($B50,2)=LEFT(J$2,1)&amp;"S",MAX(J$2:J49)+1,"")))</f>
        <v/>
      </c>
      <c r="K50" s="3" t="str">
        <f>IF(IFERROR($B50,"E")="E","",IF(LEFT($B50,3)=K$2,MAX(K$2:K49)+1,""))</f>
        <v/>
      </c>
      <c r="L50" s="3" t="str">
        <f>IF(IFERROR($B50,"E")="E","",IF(LEFT($B50,1)=L$2,MAX(L$2:L49)+1,""))</f>
        <v/>
      </c>
      <c r="M50" s="3" t="str">
        <f>IF(IFERROR($B50,"E")="E","",IF(LEFT($B50,2)=M$2,MAX(M$2:M49)+1,IF(LEFT($B50,2)=LEFT(M$2,1)&amp;"S",MAX(M$2:M49)+1,"")))</f>
        <v/>
      </c>
      <c r="N50" s="3" t="str">
        <f>IF(IFERROR($B50,"E")="E","",IF(LEFT($B50,3)=N$2,MAX(N$2:N49)+1,""))</f>
        <v/>
      </c>
      <c r="O50" s="3" t="str">
        <f>IF(IFERROR(FIND("U",$B50,1),0)=0,"",MAX(O$2:O49)+1)</f>
        <v/>
      </c>
      <c r="P50" s="3" t="str">
        <f>IF(IFERROR(FIND("F",$B50,1),0)=0,"",MAX(P$2:P49)+1)</f>
        <v/>
      </c>
      <c r="Q50" s="3" t="str">
        <f>IF(IFERROR(FIND("MJ",$B50,1),0)=0,"",MAX(Q$2:Q49)+1)</f>
        <v/>
      </c>
      <c r="R50" s="3" t="str">
        <f>IF(IFERROR(FIND("WJ",$B50,1),0)=0,"",MAX(R$2:R49)+1)</f>
        <v/>
      </c>
      <c r="S50" s="3" t="str">
        <f>IF(IFERROR(FIND("XJ",$B50,1),0)=0,"",MAX(S$2:S49)+1)</f>
        <v/>
      </c>
      <c r="T50" s="3" t="str">
        <f>IF(IFERROR(FIND("J",$B50,1),0)=0,"",MAX(T$2:T49)+1)</f>
        <v/>
      </c>
      <c r="U50" s="3" t="str">
        <f>IF(IFERROR(FIND("N",$B50,1),0)=0,"",MAX(U$2:U49)+1)</f>
        <v/>
      </c>
      <c r="V50" s="2">
        <f t="shared" si="0"/>
        <v>0</v>
      </c>
      <c r="W50" s="2" t="e">
        <f>VLOOKUP($A50,#REF!,10,FALSE)</f>
        <v>#REF!</v>
      </c>
    </row>
    <row r="51" spans="1:23" x14ac:dyDescent="0.25">
      <c r="A51" s="3">
        <v>420</v>
      </c>
      <c r="B51" s="2" t="e">
        <f>VLOOKUP($A51,#REF!,3,FALSE)</f>
        <v>#REF!</v>
      </c>
      <c r="C51" s="4"/>
      <c r="D51" s="3"/>
      <c r="E51" s="3" t="str">
        <f>IF(IFERROR($B51,"E")="E","",MAX(E$2:E50)+1)</f>
        <v/>
      </c>
      <c r="F51" s="3" t="str">
        <f>IF(IFERROR($B51,"E")="E","",IF(LEFT($B51,1)=F$2,MAX(F$2:F50)+1,""))</f>
        <v/>
      </c>
      <c r="G51" s="3" t="str">
        <f>IF(IFERROR($B51,"E")="E","",IF(LEFT($B51,2)=G$2,MAX(G$2:G50)+1,IF(LEFT($B51,2)=LEFT(G$2,1)&amp;"S",MAX(G$2:G50)+1,"")))</f>
        <v/>
      </c>
      <c r="H51" s="3" t="str">
        <f>IF(IFERROR($B51,"E")="E","",IF(LEFT($B51,3)=H$2,MAX(H$2:H50)+1,""))</f>
        <v/>
      </c>
      <c r="I51" s="3" t="str">
        <f>IF(IFERROR($B51,"E")="E","",IF(LEFT($B51,1)=I$2,MAX(I$2:I50)+1,""))</f>
        <v/>
      </c>
      <c r="J51" s="3" t="str">
        <f>IF(IFERROR($B51,"E")="E","",IF(LEFT($B51,2)=J$2,MAX(J$2:J50)+1,IF(LEFT($B51,2)=LEFT(J$2,1)&amp;"S",MAX(J$2:J50)+1,"")))</f>
        <v/>
      </c>
      <c r="K51" s="3" t="str">
        <f>IF(IFERROR($B51,"E")="E","",IF(LEFT($B51,3)=K$2,MAX(K$2:K50)+1,""))</f>
        <v/>
      </c>
      <c r="L51" s="3" t="str">
        <f>IF(IFERROR($B51,"E")="E","",IF(LEFT($B51,1)=L$2,MAX(L$2:L50)+1,""))</f>
        <v/>
      </c>
      <c r="M51" s="3" t="str">
        <f>IF(IFERROR($B51,"E")="E","",IF(LEFT($B51,2)=M$2,MAX(M$2:M50)+1,IF(LEFT($B51,2)=LEFT(M$2,1)&amp;"S",MAX(M$2:M50)+1,"")))</f>
        <v/>
      </c>
      <c r="N51" s="3" t="str">
        <f>IF(IFERROR($B51,"E")="E","",IF(LEFT($B51,3)=N$2,MAX(N$2:N50)+1,""))</f>
        <v/>
      </c>
      <c r="O51" s="3" t="str">
        <f>IF(IFERROR(FIND("U",$B51,1),0)=0,"",MAX(O$2:O50)+1)</f>
        <v/>
      </c>
      <c r="P51" s="3" t="str">
        <f>IF(IFERROR(FIND("F",$B51,1),0)=0,"",MAX(P$2:P50)+1)</f>
        <v/>
      </c>
      <c r="Q51" s="3" t="str">
        <f>IF(IFERROR(FIND("MJ",$B51,1),0)=0,"",MAX(Q$2:Q50)+1)</f>
        <v/>
      </c>
      <c r="R51" s="3" t="str">
        <f>IF(IFERROR(FIND("WJ",$B51,1),0)=0,"",MAX(R$2:R50)+1)</f>
        <v/>
      </c>
      <c r="S51" s="3" t="str">
        <f>IF(IFERROR(FIND("XJ",$B51,1),0)=0,"",MAX(S$2:S50)+1)</f>
        <v/>
      </c>
      <c r="T51" s="3" t="str">
        <f>IF(IFERROR(FIND("J",$B51,1),0)=0,"",MAX(T$2:T50)+1)</f>
        <v/>
      </c>
      <c r="U51" s="3" t="str">
        <f>IF(IFERROR(FIND("N",$B51,1),0)=0,"",MAX(U$2:U50)+1)</f>
        <v/>
      </c>
      <c r="V51" s="2">
        <f t="shared" si="0"/>
        <v>0</v>
      </c>
      <c r="W51" s="2" t="e">
        <f>VLOOKUP($A51,#REF!,10,FALSE)</f>
        <v>#REF!</v>
      </c>
    </row>
    <row r="52" spans="1:23" x14ac:dyDescent="0.25">
      <c r="A52" s="3">
        <v>421</v>
      </c>
      <c r="B52" s="2" t="e">
        <f>VLOOKUP($A52,#REF!,3,FALSE)</f>
        <v>#REF!</v>
      </c>
      <c r="C52" s="4"/>
      <c r="D52" s="3"/>
      <c r="E52" s="3" t="str">
        <f>IF(IFERROR($B52,"E")="E","",MAX(E$2:E51)+1)</f>
        <v/>
      </c>
      <c r="F52" s="3" t="str">
        <f>IF(IFERROR($B52,"E")="E","",IF(LEFT($B52,1)=F$2,MAX(F$2:F51)+1,""))</f>
        <v/>
      </c>
      <c r="G52" s="3" t="str">
        <f>IF(IFERROR($B52,"E")="E","",IF(LEFT($B52,2)=G$2,MAX(G$2:G51)+1,IF(LEFT($B52,2)=LEFT(G$2,1)&amp;"S",MAX(G$2:G51)+1,"")))</f>
        <v/>
      </c>
      <c r="H52" s="3" t="str">
        <f>IF(IFERROR($B52,"E")="E","",IF(LEFT($B52,3)=H$2,MAX(H$2:H51)+1,""))</f>
        <v/>
      </c>
      <c r="I52" s="3" t="str">
        <f>IF(IFERROR($B52,"E")="E","",IF(LEFT($B52,1)=I$2,MAX(I$2:I51)+1,""))</f>
        <v/>
      </c>
      <c r="J52" s="3" t="str">
        <f>IF(IFERROR($B52,"E")="E","",IF(LEFT($B52,2)=J$2,MAX(J$2:J51)+1,IF(LEFT($B52,2)=LEFT(J$2,1)&amp;"S",MAX(J$2:J51)+1,"")))</f>
        <v/>
      </c>
      <c r="K52" s="3" t="str">
        <f>IF(IFERROR($B52,"E")="E","",IF(LEFT($B52,3)=K$2,MAX(K$2:K51)+1,""))</f>
        <v/>
      </c>
      <c r="L52" s="3" t="str">
        <f>IF(IFERROR($B52,"E")="E","",IF(LEFT($B52,1)=L$2,MAX(L$2:L51)+1,""))</f>
        <v/>
      </c>
      <c r="M52" s="3" t="str">
        <f>IF(IFERROR($B52,"E")="E","",IF(LEFT($B52,2)=M$2,MAX(M$2:M51)+1,IF(LEFT($B52,2)=LEFT(M$2,1)&amp;"S",MAX(M$2:M51)+1,"")))</f>
        <v/>
      </c>
      <c r="N52" s="3" t="str">
        <f>IF(IFERROR($B52,"E")="E","",IF(LEFT($B52,3)=N$2,MAX(N$2:N51)+1,""))</f>
        <v/>
      </c>
      <c r="O52" s="3" t="str">
        <f>IF(IFERROR(FIND("U",$B52,1),0)=0,"",MAX(O$2:O51)+1)</f>
        <v/>
      </c>
      <c r="P52" s="3" t="str">
        <f>IF(IFERROR(FIND("F",$B52,1),0)=0,"",MAX(P$2:P51)+1)</f>
        <v/>
      </c>
      <c r="Q52" s="3" t="str">
        <f>IF(IFERROR(FIND("MJ",$B52,1),0)=0,"",MAX(Q$2:Q51)+1)</f>
        <v/>
      </c>
      <c r="R52" s="3" t="str">
        <f>IF(IFERROR(FIND("WJ",$B52,1),0)=0,"",MAX(R$2:R51)+1)</f>
        <v/>
      </c>
      <c r="S52" s="3" t="str">
        <f>IF(IFERROR(FIND("XJ",$B52,1),0)=0,"",MAX(S$2:S51)+1)</f>
        <v/>
      </c>
      <c r="T52" s="3" t="str">
        <f>IF(IFERROR(FIND("J",$B52,1),0)=0,"",MAX(T$2:T51)+1)</f>
        <v/>
      </c>
      <c r="U52" s="3" t="str">
        <f>IF(IFERROR(FIND("N",$B52,1),0)=0,"",MAX(U$2:U51)+1)</f>
        <v/>
      </c>
      <c r="V52" s="2">
        <f t="shared" si="0"/>
        <v>0</v>
      </c>
      <c r="W52" s="2" t="e">
        <f>VLOOKUP($A52,#REF!,10,FALSE)</f>
        <v>#REF!</v>
      </c>
    </row>
    <row r="53" spans="1:23" x14ac:dyDescent="0.25">
      <c r="A53" s="3">
        <v>422</v>
      </c>
      <c r="B53" s="2" t="e">
        <f>VLOOKUP($A53,#REF!,3,FALSE)</f>
        <v>#REF!</v>
      </c>
      <c r="C53" s="4"/>
      <c r="D53" s="3"/>
      <c r="E53" s="3" t="str">
        <f>IF(IFERROR($B53,"E")="E","",MAX(E$2:E52)+1)</f>
        <v/>
      </c>
      <c r="F53" s="3" t="str">
        <f>IF(IFERROR($B53,"E")="E","",IF(LEFT($B53,1)=F$2,MAX(F$2:F52)+1,""))</f>
        <v/>
      </c>
      <c r="G53" s="3" t="str">
        <f>IF(IFERROR($B53,"E")="E","",IF(LEFT($B53,2)=G$2,MAX(G$2:G52)+1,IF(LEFT($B53,2)=LEFT(G$2,1)&amp;"S",MAX(G$2:G52)+1,"")))</f>
        <v/>
      </c>
      <c r="H53" s="3" t="str">
        <f>IF(IFERROR($B53,"E")="E","",IF(LEFT($B53,3)=H$2,MAX(H$2:H52)+1,""))</f>
        <v/>
      </c>
      <c r="I53" s="3" t="str">
        <f>IF(IFERROR($B53,"E")="E","",IF(LEFT($B53,1)=I$2,MAX(I$2:I52)+1,""))</f>
        <v/>
      </c>
      <c r="J53" s="3" t="str">
        <f>IF(IFERROR($B53,"E")="E","",IF(LEFT($B53,2)=J$2,MAX(J$2:J52)+1,IF(LEFT($B53,2)=LEFT(J$2,1)&amp;"S",MAX(J$2:J52)+1,"")))</f>
        <v/>
      </c>
      <c r="K53" s="3" t="str">
        <f>IF(IFERROR($B53,"E")="E","",IF(LEFT($B53,3)=K$2,MAX(K$2:K52)+1,""))</f>
        <v/>
      </c>
      <c r="L53" s="3" t="str">
        <f>IF(IFERROR($B53,"E")="E","",IF(LEFT($B53,1)=L$2,MAX(L$2:L52)+1,""))</f>
        <v/>
      </c>
      <c r="M53" s="3" t="str">
        <f>IF(IFERROR($B53,"E")="E","",IF(LEFT($B53,2)=M$2,MAX(M$2:M52)+1,IF(LEFT($B53,2)=LEFT(M$2,1)&amp;"S",MAX(M$2:M52)+1,"")))</f>
        <v/>
      </c>
      <c r="N53" s="3" t="str">
        <f>IF(IFERROR($B53,"E")="E","",IF(LEFT($B53,3)=N$2,MAX(N$2:N52)+1,""))</f>
        <v/>
      </c>
      <c r="O53" s="3" t="str">
        <f>IF(IFERROR(FIND("U",$B53,1),0)=0,"",MAX(O$2:O52)+1)</f>
        <v/>
      </c>
      <c r="P53" s="3" t="str">
        <f>IF(IFERROR(FIND("F",$B53,1),0)=0,"",MAX(P$2:P52)+1)</f>
        <v/>
      </c>
      <c r="Q53" s="3" t="str">
        <f>IF(IFERROR(FIND("MJ",$B53,1),0)=0,"",MAX(Q$2:Q52)+1)</f>
        <v/>
      </c>
      <c r="R53" s="3" t="str">
        <f>IF(IFERROR(FIND("WJ",$B53,1),0)=0,"",MAX(R$2:R52)+1)</f>
        <v/>
      </c>
      <c r="S53" s="3" t="str">
        <f>IF(IFERROR(FIND("XJ",$B53,1),0)=0,"",MAX(S$2:S52)+1)</f>
        <v/>
      </c>
      <c r="T53" s="3" t="str">
        <f>IF(IFERROR(FIND("J",$B53,1),0)=0,"",MAX(T$2:T52)+1)</f>
        <v/>
      </c>
      <c r="U53" s="3" t="str">
        <f>IF(IFERROR(FIND("N",$B53,1),0)=0,"",MAX(U$2:U52)+1)</f>
        <v/>
      </c>
      <c r="V53" s="2">
        <f t="shared" si="0"/>
        <v>0</v>
      </c>
      <c r="W53" s="2" t="e">
        <f>VLOOKUP($A53,#REF!,10,FALSE)</f>
        <v>#REF!</v>
      </c>
    </row>
    <row r="54" spans="1:23" x14ac:dyDescent="0.25">
      <c r="A54" s="3">
        <v>423</v>
      </c>
      <c r="B54" s="2" t="e">
        <f>VLOOKUP($A54,#REF!,3,FALSE)</f>
        <v>#REF!</v>
      </c>
      <c r="C54" s="4"/>
      <c r="D54" s="3"/>
      <c r="E54" s="3" t="str">
        <f>IF(IFERROR($B54,"E")="E","",MAX(E$2:E53)+1)</f>
        <v/>
      </c>
      <c r="F54" s="3" t="str">
        <f>IF(IFERROR($B54,"E")="E","",IF(LEFT($B54,1)=F$2,MAX(F$2:F53)+1,""))</f>
        <v/>
      </c>
      <c r="G54" s="3" t="str">
        <f>IF(IFERROR($B54,"E")="E","",IF(LEFT($B54,2)=G$2,MAX(G$2:G53)+1,IF(LEFT($B54,2)=LEFT(G$2,1)&amp;"S",MAX(G$2:G53)+1,"")))</f>
        <v/>
      </c>
      <c r="H54" s="3" t="str">
        <f>IF(IFERROR($B54,"E")="E","",IF(LEFT($B54,3)=H$2,MAX(H$2:H53)+1,""))</f>
        <v/>
      </c>
      <c r="I54" s="3" t="str">
        <f>IF(IFERROR($B54,"E")="E","",IF(LEFT($B54,1)=I$2,MAX(I$2:I53)+1,""))</f>
        <v/>
      </c>
      <c r="J54" s="3" t="str">
        <f>IF(IFERROR($B54,"E")="E","",IF(LEFT($B54,2)=J$2,MAX(J$2:J53)+1,IF(LEFT($B54,2)=LEFT(J$2,1)&amp;"S",MAX(J$2:J53)+1,"")))</f>
        <v/>
      </c>
      <c r="K54" s="3" t="str">
        <f>IF(IFERROR($B54,"E")="E","",IF(LEFT($B54,3)=K$2,MAX(K$2:K53)+1,""))</f>
        <v/>
      </c>
      <c r="L54" s="3" t="str">
        <f>IF(IFERROR($B54,"E")="E","",IF(LEFT($B54,1)=L$2,MAX(L$2:L53)+1,""))</f>
        <v/>
      </c>
      <c r="M54" s="3" t="str">
        <f>IF(IFERROR($B54,"E")="E","",IF(LEFT($B54,2)=M$2,MAX(M$2:M53)+1,IF(LEFT($B54,2)=LEFT(M$2,1)&amp;"S",MAX(M$2:M53)+1,"")))</f>
        <v/>
      </c>
      <c r="N54" s="3" t="str">
        <f>IF(IFERROR($B54,"E")="E","",IF(LEFT($B54,3)=N$2,MAX(N$2:N53)+1,""))</f>
        <v/>
      </c>
      <c r="O54" s="3" t="str">
        <f>IF(IFERROR(FIND("U",$B54,1),0)=0,"",MAX(O$2:O53)+1)</f>
        <v/>
      </c>
      <c r="P54" s="3" t="str">
        <f>IF(IFERROR(FIND("F",$B54,1),0)=0,"",MAX(P$2:P53)+1)</f>
        <v/>
      </c>
      <c r="Q54" s="3" t="str">
        <f>IF(IFERROR(FIND("MJ",$B54,1),0)=0,"",MAX(Q$2:Q53)+1)</f>
        <v/>
      </c>
      <c r="R54" s="3" t="str">
        <f>IF(IFERROR(FIND("WJ",$B54,1),0)=0,"",MAX(R$2:R53)+1)</f>
        <v/>
      </c>
      <c r="S54" s="3" t="str">
        <f>IF(IFERROR(FIND("XJ",$B54,1),0)=0,"",MAX(S$2:S53)+1)</f>
        <v/>
      </c>
      <c r="T54" s="3" t="str">
        <f>IF(IFERROR(FIND("J",$B54,1),0)=0,"",MAX(T$2:T53)+1)</f>
        <v/>
      </c>
      <c r="U54" s="3" t="str">
        <f>IF(IFERROR(FIND("N",$B54,1),0)=0,"",MAX(U$2:U53)+1)</f>
        <v/>
      </c>
      <c r="V54" s="2">
        <f t="shared" ref="V54:V60" si="1">MIN(F54:U54)</f>
        <v>0</v>
      </c>
      <c r="W54" s="2" t="e">
        <f>VLOOKUP($A54,#REF!,10,FALSE)</f>
        <v>#REF!</v>
      </c>
    </row>
    <row r="55" spans="1:23" x14ac:dyDescent="0.25">
      <c r="A55" s="3">
        <v>424</v>
      </c>
      <c r="B55" s="2" t="e">
        <f>VLOOKUP($A55,#REF!,3,FALSE)</f>
        <v>#REF!</v>
      </c>
      <c r="C55" s="4"/>
      <c r="D55" s="3"/>
      <c r="E55" s="3" t="str">
        <f>IF(IFERROR($B55,"E")="E","",MAX(E$2:E54)+1)</f>
        <v/>
      </c>
      <c r="F55" s="3" t="str">
        <f>IF(IFERROR($B55,"E")="E","",IF(LEFT($B55,1)=F$2,MAX(F$2:F54)+1,""))</f>
        <v/>
      </c>
      <c r="G55" s="3" t="str">
        <f>IF(IFERROR($B55,"E")="E","",IF(LEFT($B55,2)=G$2,MAX(G$2:G54)+1,IF(LEFT($B55,2)=LEFT(G$2,1)&amp;"S",MAX(G$2:G54)+1,"")))</f>
        <v/>
      </c>
      <c r="H55" s="3" t="str">
        <f>IF(IFERROR($B55,"E")="E","",IF(LEFT($B55,3)=H$2,MAX(H$2:H54)+1,""))</f>
        <v/>
      </c>
      <c r="I55" s="3" t="str">
        <f>IF(IFERROR($B55,"E")="E","",IF(LEFT($B55,1)=I$2,MAX(I$2:I54)+1,""))</f>
        <v/>
      </c>
      <c r="J55" s="3" t="str">
        <f>IF(IFERROR($B55,"E")="E","",IF(LEFT($B55,2)=J$2,MAX(J$2:J54)+1,IF(LEFT($B55,2)=LEFT(J$2,1)&amp;"S",MAX(J$2:J54)+1,"")))</f>
        <v/>
      </c>
      <c r="K55" s="3" t="str">
        <f>IF(IFERROR($B55,"E")="E","",IF(LEFT($B55,3)=K$2,MAX(K$2:K54)+1,""))</f>
        <v/>
      </c>
      <c r="L55" s="3" t="str">
        <f>IF(IFERROR($B55,"E")="E","",IF(LEFT($B55,1)=L$2,MAX(L$2:L54)+1,""))</f>
        <v/>
      </c>
      <c r="M55" s="3" t="str">
        <f>IF(IFERROR($B55,"E")="E","",IF(LEFT($B55,2)=M$2,MAX(M$2:M54)+1,IF(LEFT($B55,2)=LEFT(M$2,1)&amp;"S",MAX(M$2:M54)+1,"")))</f>
        <v/>
      </c>
      <c r="N55" s="3" t="str">
        <f>IF(IFERROR($B55,"E")="E","",IF(LEFT($B55,3)=N$2,MAX(N$2:N54)+1,""))</f>
        <v/>
      </c>
      <c r="O55" s="3" t="str">
        <f>IF(IFERROR(FIND("U",$B55,1),0)=0,"",MAX(O$2:O54)+1)</f>
        <v/>
      </c>
      <c r="P55" s="3" t="str">
        <f>IF(IFERROR(FIND("F",$B55,1),0)=0,"",MAX(P$2:P54)+1)</f>
        <v/>
      </c>
      <c r="Q55" s="3" t="str">
        <f>IF(IFERROR(FIND("MJ",$B55,1),0)=0,"",MAX(Q$2:Q54)+1)</f>
        <v/>
      </c>
      <c r="R55" s="3" t="str">
        <f>IF(IFERROR(FIND("WJ",$B55,1),0)=0,"",MAX(R$2:R54)+1)</f>
        <v/>
      </c>
      <c r="S55" s="3" t="str">
        <f>IF(IFERROR(FIND("XJ",$B55,1),0)=0,"",MAX(S$2:S54)+1)</f>
        <v/>
      </c>
      <c r="T55" s="3" t="str">
        <f>IF(IFERROR(FIND("J",$B55,1),0)=0,"",MAX(T$2:T54)+1)</f>
        <v/>
      </c>
      <c r="U55" s="3" t="str">
        <f>IF(IFERROR(FIND("N",$B55,1),0)=0,"",MAX(U$2:U54)+1)</f>
        <v/>
      </c>
      <c r="V55" s="2">
        <f t="shared" si="1"/>
        <v>0</v>
      </c>
      <c r="W55" s="2" t="e">
        <f>VLOOKUP($A55,#REF!,10,FALSE)</f>
        <v>#REF!</v>
      </c>
    </row>
    <row r="56" spans="1:23" x14ac:dyDescent="0.25">
      <c r="A56" s="3">
        <v>425</v>
      </c>
      <c r="B56" s="2" t="e">
        <f>VLOOKUP($A56,#REF!,3,FALSE)</f>
        <v>#REF!</v>
      </c>
      <c r="C56" s="4"/>
      <c r="D56" s="3"/>
      <c r="E56" s="3" t="str">
        <f>IF(IFERROR($B56,"E")="E","",MAX(E$2:E55)+1)</f>
        <v/>
      </c>
      <c r="F56" s="3" t="str">
        <f>IF(IFERROR($B56,"E")="E","",IF(LEFT($B56,1)=F$2,MAX(F$2:F55)+1,""))</f>
        <v/>
      </c>
      <c r="G56" s="3" t="str">
        <f>IF(IFERROR($B56,"E")="E","",IF(LEFT($B56,2)=G$2,MAX(G$2:G55)+1,IF(LEFT($B56,2)=LEFT(G$2,1)&amp;"S",MAX(G$2:G55)+1,"")))</f>
        <v/>
      </c>
      <c r="H56" s="3" t="str">
        <f>IF(IFERROR($B56,"E")="E","",IF(LEFT($B56,3)=H$2,MAX(H$2:H55)+1,""))</f>
        <v/>
      </c>
      <c r="I56" s="3" t="str">
        <f>IF(IFERROR($B56,"E")="E","",IF(LEFT($B56,1)=I$2,MAX(I$2:I55)+1,""))</f>
        <v/>
      </c>
      <c r="J56" s="3" t="str">
        <f>IF(IFERROR($B56,"E")="E","",IF(LEFT($B56,2)=J$2,MAX(J$2:J55)+1,IF(LEFT($B56,2)=LEFT(J$2,1)&amp;"S",MAX(J$2:J55)+1,"")))</f>
        <v/>
      </c>
      <c r="K56" s="3" t="str">
        <f>IF(IFERROR($B56,"E")="E","",IF(LEFT($B56,3)=K$2,MAX(K$2:K55)+1,""))</f>
        <v/>
      </c>
      <c r="L56" s="3" t="str">
        <f>IF(IFERROR($B56,"E")="E","",IF(LEFT($B56,1)=L$2,MAX(L$2:L55)+1,""))</f>
        <v/>
      </c>
      <c r="M56" s="3" t="str">
        <f>IF(IFERROR($B56,"E")="E","",IF(LEFT($B56,2)=M$2,MAX(M$2:M55)+1,IF(LEFT($B56,2)=LEFT(M$2,1)&amp;"S",MAX(M$2:M55)+1,"")))</f>
        <v/>
      </c>
      <c r="N56" s="3" t="str">
        <f>IF(IFERROR($B56,"E")="E","",IF(LEFT($B56,3)=N$2,MAX(N$2:N55)+1,""))</f>
        <v/>
      </c>
      <c r="O56" s="3" t="str">
        <f>IF(IFERROR(FIND("U",$B56,1),0)=0,"",MAX(O$2:O55)+1)</f>
        <v/>
      </c>
      <c r="P56" s="3" t="str">
        <f>IF(IFERROR(FIND("F",$B56,1),0)=0,"",MAX(P$2:P55)+1)</f>
        <v/>
      </c>
      <c r="Q56" s="3" t="str">
        <f>IF(IFERROR(FIND("MJ",$B56,1),0)=0,"",MAX(Q$2:Q55)+1)</f>
        <v/>
      </c>
      <c r="R56" s="3" t="str">
        <f>IF(IFERROR(FIND("WJ",$B56,1),0)=0,"",MAX(R$2:R55)+1)</f>
        <v/>
      </c>
      <c r="S56" s="3" t="str">
        <f>IF(IFERROR(FIND("XJ",$B56,1),0)=0,"",MAX(S$2:S55)+1)</f>
        <v/>
      </c>
      <c r="T56" s="3" t="str">
        <f>IF(IFERROR(FIND("J",$B56,1),0)=0,"",MAX(T$2:T55)+1)</f>
        <v/>
      </c>
      <c r="U56" s="3" t="str">
        <f>IF(IFERROR(FIND("N",$B56,1),0)=0,"",MAX(U$2:U55)+1)</f>
        <v/>
      </c>
      <c r="V56" s="2">
        <f t="shared" si="1"/>
        <v>0</v>
      </c>
      <c r="W56" s="2" t="e">
        <f>VLOOKUP($A56,#REF!,10,FALSE)</f>
        <v>#REF!</v>
      </c>
    </row>
    <row r="57" spans="1:23" x14ac:dyDescent="0.25">
      <c r="A57" s="3">
        <v>426</v>
      </c>
      <c r="B57" s="2" t="e">
        <f>VLOOKUP($A57,#REF!,3,FALSE)</f>
        <v>#REF!</v>
      </c>
      <c r="C57" s="4"/>
      <c r="D57" s="3"/>
      <c r="E57" s="3" t="str">
        <f>IF(IFERROR($B57,"E")="E","",MAX(E$2:E56)+1)</f>
        <v/>
      </c>
      <c r="F57" s="3" t="str">
        <f>IF(IFERROR($B57,"E")="E","",IF(LEFT($B57,1)=F$2,MAX(F$2:F56)+1,""))</f>
        <v/>
      </c>
      <c r="G57" s="3" t="str">
        <f>IF(IFERROR($B57,"E")="E","",IF(LEFT($B57,2)=G$2,MAX(G$2:G56)+1,IF(LEFT($B57,2)=LEFT(G$2,1)&amp;"S",MAX(G$2:G56)+1,"")))</f>
        <v/>
      </c>
      <c r="H57" s="3" t="str">
        <f>IF(IFERROR($B57,"E")="E","",IF(LEFT($B57,3)=H$2,MAX(H$2:H56)+1,""))</f>
        <v/>
      </c>
      <c r="I57" s="3" t="str">
        <f>IF(IFERROR($B57,"E")="E","",IF(LEFT($B57,1)=I$2,MAX(I$2:I56)+1,""))</f>
        <v/>
      </c>
      <c r="J57" s="3" t="str">
        <f>IF(IFERROR($B57,"E")="E","",IF(LEFT($B57,2)=J$2,MAX(J$2:J56)+1,IF(LEFT($B57,2)=LEFT(J$2,1)&amp;"S",MAX(J$2:J56)+1,"")))</f>
        <v/>
      </c>
      <c r="K57" s="3" t="str">
        <f>IF(IFERROR($B57,"E")="E","",IF(LEFT($B57,3)=K$2,MAX(K$2:K56)+1,""))</f>
        <v/>
      </c>
      <c r="L57" s="3" t="str">
        <f>IF(IFERROR($B57,"E")="E","",IF(LEFT($B57,1)=L$2,MAX(L$2:L56)+1,""))</f>
        <v/>
      </c>
      <c r="M57" s="3" t="str">
        <f>IF(IFERROR($B57,"E")="E","",IF(LEFT($B57,2)=M$2,MAX(M$2:M56)+1,IF(LEFT($B57,2)=LEFT(M$2,1)&amp;"S",MAX(M$2:M56)+1,"")))</f>
        <v/>
      </c>
      <c r="N57" s="3" t="str">
        <f>IF(IFERROR($B57,"E")="E","",IF(LEFT($B57,3)=N$2,MAX(N$2:N56)+1,""))</f>
        <v/>
      </c>
      <c r="O57" s="3" t="str">
        <f>IF(IFERROR(FIND("U",$B57,1),0)=0,"",MAX(O$2:O56)+1)</f>
        <v/>
      </c>
      <c r="P57" s="3" t="str">
        <f>IF(IFERROR(FIND("F",$B57,1),0)=0,"",MAX(P$2:P56)+1)</f>
        <v/>
      </c>
      <c r="Q57" s="3" t="str">
        <f>IF(IFERROR(FIND("MJ",$B57,1),0)=0,"",MAX(Q$2:Q56)+1)</f>
        <v/>
      </c>
      <c r="R57" s="3" t="str">
        <f>IF(IFERROR(FIND("WJ",$B57,1),0)=0,"",MAX(R$2:R56)+1)</f>
        <v/>
      </c>
      <c r="S57" s="3" t="str">
        <f>IF(IFERROR(FIND("XJ",$B57,1),0)=0,"",MAX(S$2:S56)+1)</f>
        <v/>
      </c>
      <c r="T57" s="3" t="str">
        <f>IF(IFERROR(FIND("J",$B57,1),0)=0,"",MAX(T$2:T56)+1)</f>
        <v/>
      </c>
      <c r="U57" s="3" t="str">
        <f>IF(IFERROR(FIND("N",$B57,1),0)=0,"",MAX(U$2:U56)+1)</f>
        <v/>
      </c>
      <c r="V57" s="2">
        <f t="shared" si="1"/>
        <v>0</v>
      </c>
      <c r="W57" s="2" t="e">
        <f>VLOOKUP($A57,#REF!,10,FALSE)</f>
        <v>#REF!</v>
      </c>
    </row>
    <row r="58" spans="1:23" x14ac:dyDescent="0.25">
      <c r="A58" s="3">
        <v>427</v>
      </c>
      <c r="B58" s="2" t="e">
        <f>VLOOKUP($A58,#REF!,3,FALSE)</f>
        <v>#REF!</v>
      </c>
      <c r="C58" s="4"/>
      <c r="D58" s="3"/>
      <c r="E58" s="3" t="str">
        <f>IF(IFERROR($B58,"E")="E","",MAX(E$2:E57)+1)</f>
        <v/>
      </c>
      <c r="F58" s="3" t="str">
        <f>IF(IFERROR($B58,"E")="E","",IF(LEFT($B58,1)=F$2,MAX(F$2:F57)+1,""))</f>
        <v/>
      </c>
      <c r="G58" s="3" t="str">
        <f>IF(IFERROR($B58,"E")="E","",IF(LEFT($B58,2)=G$2,MAX(G$2:G57)+1,IF(LEFT($B58,2)=LEFT(G$2,1)&amp;"S",MAX(G$2:G57)+1,"")))</f>
        <v/>
      </c>
      <c r="H58" s="3" t="str">
        <f>IF(IFERROR($B58,"E")="E","",IF(LEFT($B58,3)=H$2,MAX(H$2:H57)+1,""))</f>
        <v/>
      </c>
      <c r="I58" s="3" t="str">
        <f>IF(IFERROR($B58,"E")="E","",IF(LEFT($B58,1)=I$2,MAX(I$2:I57)+1,""))</f>
        <v/>
      </c>
      <c r="J58" s="3" t="str">
        <f>IF(IFERROR($B58,"E")="E","",IF(LEFT($B58,2)=J$2,MAX(J$2:J57)+1,IF(LEFT($B58,2)=LEFT(J$2,1)&amp;"S",MAX(J$2:J57)+1,"")))</f>
        <v/>
      </c>
      <c r="K58" s="3" t="str">
        <f>IF(IFERROR($B58,"E")="E","",IF(LEFT($B58,3)=K$2,MAX(K$2:K57)+1,""))</f>
        <v/>
      </c>
      <c r="L58" s="3" t="str">
        <f>IF(IFERROR($B58,"E")="E","",IF(LEFT($B58,1)=L$2,MAX(L$2:L57)+1,""))</f>
        <v/>
      </c>
      <c r="M58" s="3" t="str">
        <f>IF(IFERROR($B58,"E")="E","",IF(LEFT($B58,2)=M$2,MAX(M$2:M57)+1,IF(LEFT($B58,2)=LEFT(M$2,1)&amp;"S",MAX(M$2:M57)+1,"")))</f>
        <v/>
      </c>
      <c r="N58" s="3" t="str">
        <f>IF(IFERROR($B58,"E")="E","",IF(LEFT($B58,3)=N$2,MAX(N$2:N57)+1,""))</f>
        <v/>
      </c>
      <c r="O58" s="3" t="str">
        <f>IF(IFERROR(FIND("U",$B58,1),0)=0,"",MAX(O$2:O57)+1)</f>
        <v/>
      </c>
      <c r="P58" s="3" t="str">
        <f>IF(IFERROR(FIND("F",$B58,1),0)=0,"",MAX(P$2:P57)+1)</f>
        <v/>
      </c>
      <c r="Q58" s="3" t="str">
        <f>IF(IFERROR(FIND("MJ",$B58,1),0)=0,"",MAX(Q$2:Q57)+1)</f>
        <v/>
      </c>
      <c r="R58" s="3" t="str">
        <f>IF(IFERROR(FIND("WJ",$B58,1),0)=0,"",MAX(R$2:R57)+1)</f>
        <v/>
      </c>
      <c r="S58" s="3" t="str">
        <f>IF(IFERROR(FIND("XJ",$B58,1),0)=0,"",MAX(S$2:S57)+1)</f>
        <v/>
      </c>
      <c r="T58" s="3" t="str">
        <f>IF(IFERROR(FIND("J",$B58,1),0)=0,"",MAX(T$2:T57)+1)</f>
        <v/>
      </c>
      <c r="U58" s="3" t="str">
        <f>IF(IFERROR(FIND("N",$B58,1),0)=0,"",MAX(U$2:U57)+1)</f>
        <v/>
      </c>
      <c r="V58" s="2">
        <f t="shared" si="1"/>
        <v>0</v>
      </c>
      <c r="W58" s="2" t="e">
        <f>VLOOKUP($A58,#REF!,10,FALSE)</f>
        <v>#REF!</v>
      </c>
    </row>
    <row r="59" spans="1:23" x14ac:dyDescent="0.25">
      <c r="A59" s="3">
        <v>428</v>
      </c>
      <c r="B59" s="2" t="e">
        <f>VLOOKUP($A59,#REF!,3,FALSE)</f>
        <v>#REF!</v>
      </c>
      <c r="C59" s="4"/>
      <c r="D59" s="3"/>
      <c r="E59" s="3" t="str">
        <f>IF(IFERROR($B59,"E")="E","",MAX(E$2:E58)+1)</f>
        <v/>
      </c>
      <c r="F59" s="3" t="str">
        <f>IF(IFERROR($B59,"E")="E","",IF(LEFT($B59,1)=F$2,MAX(F$2:F58)+1,""))</f>
        <v/>
      </c>
      <c r="G59" s="3" t="str">
        <f>IF(IFERROR($B59,"E")="E","",IF(LEFT($B59,2)=G$2,MAX(G$2:G58)+1,IF(LEFT($B59,2)=LEFT(G$2,1)&amp;"S",MAX(G$2:G58)+1,"")))</f>
        <v/>
      </c>
      <c r="H59" s="3" t="str">
        <f>IF(IFERROR($B59,"E")="E","",IF(LEFT($B59,3)=H$2,MAX(H$2:H58)+1,""))</f>
        <v/>
      </c>
      <c r="I59" s="3" t="str">
        <f>IF(IFERROR($B59,"E")="E","",IF(LEFT($B59,1)=I$2,MAX(I$2:I58)+1,""))</f>
        <v/>
      </c>
      <c r="J59" s="3" t="str">
        <f>IF(IFERROR($B59,"E")="E","",IF(LEFT($B59,2)=J$2,MAX(J$2:J58)+1,IF(LEFT($B59,2)=LEFT(J$2,1)&amp;"S",MAX(J$2:J58)+1,"")))</f>
        <v/>
      </c>
      <c r="K59" s="3" t="str">
        <f>IF(IFERROR($B59,"E")="E","",IF(LEFT($B59,3)=K$2,MAX(K$2:K58)+1,""))</f>
        <v/>
      </c>
      <c r="L59" s="3" t="str">
        <f>IF(IFERROR($B59,"E")="E","",IF(LEFT($B59,1)=L$2,MAX(L$2:L58)+1,""))</f>
        <v/>
      </c>
      <c r="M59" s="3" t="str">
        <f>IF(IFERROR($B59,"E")="E","",IF(LEFT($B59,2)=M$2,MAX(M$2:M58)+1,IF(LEFT($B59,2)=LEFT(M$2,1)&amp;"S",MAX(M$2:M58)+1,"")))</f>
        <v/>
      </c>
      <c r="N59" s="3" t="str">
        <f>IF(IFERROR($B59,"E")="E","",IF(LEFT($B59,3)=N$2,MAX(N$2:N58)+1,""))</f>
        <v/>
      </c>
      <c r="O59" s="3" t="str">
        <f>IF(IFERROR(FIND("U",$B59,1),0)=0,"",MAX(O$2:O58)+1)</f>
        <v/>
      </c>
      <c r="P59" s="3" t="str">
        <f>IF(IFERROR(FIND("F",$B59,1),0)=0,"",MAX(P$2:P58)+1)</f>
        <v/>
      </c>
      <c r="Q59" s="3" t="str">
        <f>IF(IFERROR(FIND("MJ",$B59,1),0)=0,"",MAX(Q$2:Q58)+1)</f>
        <v/>
      </c>
      <c r="R59" s="3" t="str">
        <f>IF(IFERROR(FIND("WJ",$B59,1),0)=0,"",MAX(R$2:R58)+1)</f>
        <v/>
      </c>
      <c r="S59" s="3" t="str">
        <f>IF(IFERROR(FIND("XJ",$B59,1),0)=0,"",MAX(S$2:S58)+1)</f>
        <v/>
      </c>
      <c r="T59" s="3" t="str">
        <f>IF(IFERROR(FIND("J",$B59,1),0)=0,"",MAX(T$2:T58)+1)</f>
        <v/>
      </c>
      <c r="U59" s="3" t="str">
        <f>IF(IFERROR(FIND("N",$B59,1),0)=0,"",MAX(U$2:U58)+1)</f>
        <v/>
      </c>
      <c r="V59" s="2">
        <f t="shared" si="1"/>
        <v>0</v>
      </c>
      <c r="W59" s="2" t="e">
        <f>VLOOKUP($A59,#REF!,10,FALSE)</f>
        <v>#REF!</v>
      </c>
    </row>
    <row r="60" spans="1:23" x14ac:dyDescent="0.25">
      <c r="A60" s="3">
        <v>429</v>
      </c>
      <c r="B60" s="2" t="e">
        <f>VLOOKUP($A60,#REF!,3,FALSE)</f>
        <v>#REF!</v>
      </c>
      <c r="C60" s="4"/>
      <c r="D60" s="3"/>
      <c r="E60" s="3" t="str">
        <f>IF(IFERROR($B60,"E")="E","",MAX(E$2:E59)+1)</f>
        <v/>
      </c>
      <c r="F60" s="3" t="str">
        <f>IF(IFERROR($B60,"E")="E","",IF(LEFT($B60,1)=F$2,MAX(F$2:F59)+1,""))</f>
        <v/>
      </c>
      <c r="G60" s="3" t="str">
        <f>IF(IFERROR($B60,"E")="E","",IF(LEFT($B60,2)=G$2,MAX(G$2:G59)+1,IF(LEFT($B60,2)=LEFT(G$2,1)&amp;"S",MAX(G$2:G59)+1,"")))</f>
        <v/>
      </c>
      <c r="H60" s="3" t="str">
        <f>IF(IFERROR($B60,"E")="E","",IF(LEFT($B60,3)=H$2,MAX(H$2:H59)+1,""))</f>
        <v/>
      </c>
      <c r="I60" s="3" t="str">
        <f>IF(IFERROR($B60,"E")="E","",IF(LEFT($B60,1)=I$2,MAX(I$2:I59)+1,""))</f>
        <v/>
      </c>
      <c r="J60" s="3" t="str">
        <f>IF(IFERROR($B60,"E")="E","",IF(LEFT($B60,2)=J$2,MAX(J$2:J59)+1,IF(LEFT($B60,2)=LEFT(J$2,1)&amp;"S",MAX(J$2:J59)+1,"")))</f>
        <v/>
      </c>
      <c r="K60" s="3" t="str">
        <f>IF(IFERROR($B60,"E")="E","",IF(LEFT($B60,3)=K$2,MAX(K$2:K59)+1,""))</f>
        <v/>
      </c>
      <c r="L60" s="3" t="str">
        <f>IF(IFERROR($B60,"E")="E","",IF(LEFT($B60,1)=L$2,MAX(L$2:L59)+1,""))</f>
        <v/>
      </c>
      <c r="M60" s="3" t="str">
        <f>IF(IFERROR($B60,"E")="E","",IF(LEFT($B60,2)=M$2,MAX(M$2:M59)+1,IF(LEFT($B60,2)=LEFT(M$2,1)&amp;"S",MAX(M$2:M59)+1,"")))</f>
        <v/>
      </c>
      <c r="N60" s="3" t="str">
        <f>IF(IFERROR($B60,"E")="E","",IF(LEFT($B60,3)=N$2,MAX(N$2:N59)+1,""))</f>
        <v/>
      </c>
      <c r="O60" s="3" t="str">
        <f>IF(IFERROR(FIND("U",$B60,1),0)=0,"",MAX(O$2:O59)+1)</f>
        <v/>
      </c>
      <c r="P60" s="3" t="str">
        <f>IF(IFERROR(FIND("F",$B60,1),0)=0,"",MAX(P$2:P59)+1)</f>
        <v/>
      </c>
      <c r="Q60" s="3" t="str">
        <f>IF(IFERROR(FIND("MJ",$B60,1),0)=0,"",MAX(Q$2:Q59)+1)</f>
        <v/>
      </c>
      <c r="R60" s="3" t="str">
        <f>IF(IFERROR(FIND("WJ",$B60,1),0)=0,"",MAX(R$2:R59)+1)</f>
        <v/>
      </c>
      <c r="S60" s="3" t="str">
        <f>IF(IFERROR(FIND("XJ",$B60,1),0)=0,"",MAX(S$2:S59)+1)</f>
        <v/>
      </c>
      <c r="T60" s="3" t="str">
        <f>IF(IFERROR(FIND("J",$B60,1),0)=0,"",MAX(T$2:T59)+1)</f>
        <v/>
      </c>
      <c r="U60" s="3" t="str">
        <f>IF(IFERROR(FIND("N",$B60,1),0)=0,"",MAX(U$2:U59)+1)</f>
        <v/>
      </c>
      <c r="V60" s="2">
        <f t="shared" si="1"/>
        <v>0</v>
      </c>
      <c r="W60" s="2" t="e">
        <f>VLOOKUP($A60,#REF!,10,FALSE)</f>
        <v>#REF!</v>
      </c>
    </row>
    <row r="61" spans="1:23" x14ac:dyDescent="0.25">
      <c r="A61" s="3">
        <v>430</v>
      </c>
      <c r="B61" s="2" t="e">
        <f>VLOOKUP($A61,#REF!,3,FALSE)</f>
        <v>#REF!</v>
      </c>
      <c r="C61" s="4"/>
      <c r="D61" s="3"/>
      <c r="E61" s="3" t="str">
        <f>IF(IFERROR($B61,"E")="E","",MAX(E$2:E60)+1)</f>
        <v/>
      </c>
      <c r="F61" s="3" t="str">
        <f>IF(IFERROR($B61,"E")="E","",IF(LEFT($B61,1)=F$2,MAX(F$2:F60)+1,""))</f>
        <v/>
      </c>
      <c r="G61" s="3" t="str">
        <f>IF(IFERROR($B61,"E")="E","",IF(LEFT($B61,2)=G$2,MAX(G$2:G60)+1,IF(LEFT($B61,2)=LEFT(G$2,1)&amp;"S",MAX(G$2:G60)+1,"")))</f>
        <v/>
      </c>
      <c r="H61" s="3" t="str">
        <f>IF(IFERROR($B61,"E")="E","",IF(LEFT($B61,3)=H$2,MAX(H$2:H60)+1,""))</f>
        <v/>
      </c>
      <c r="I61" s="3" t="str">
        <f>IF(IFERROR($B61,"E")="E","",IF(LEFT($B61,1)=I$2,MAX(I$2:I60)+1,""))</f>
        <v/>
      </c>
      <c r="J61" s="3" t="str">
        <f>IF(IFERROR($B61,"E")="E","",IF(LEFT($B61,2)=J$2,MAX(J$2:J60)+1,IF(LEFT($B61,2)=LEFT(J$2,1)&amp;"S",MAX(J$2:J60)+1,"")))</f>
        <v/>
      </c>
      <c r="K61" s="3" t="str">
        <f>IF(IFERROR($B61,"E")="E","",IF(LEFT($B61,3)=K$2,MAX(K$2:K60)+1,""))</f>
        <v/>
      </c>
      <c r="L61" s="3" t="str">
        <f>IF(IFERROR($B61,"E")="E","",IF(LEFT($B61,1)=L$2,MAX(L$2:L60)+1,""))</f>
        <v/>
      </c>
      <c r="M61" s="3" t="str">
        <f>IF(IFERROR($B61,"E")="E","",IF(LEFT($B61,2)=M$2,MAX(M$2:M60)+1,IF(LEFT($B61,2)=LEFT(M$2,1)&amp;"S",MAX(M$2:M60)+1,"")))</f>
        <v/>
      </c>
      <c r="N61" s="3" t="str">
        <f>IF(IFERROR($B61,"E")="E","",IF(LEFT($B61,3)=N$2,MAX(N$2:N60)+1,""))</f>
        <v/>
      </c>
      <c r="O61" s="3" t="str">
        <f>IF(IFERROR(FIND("U",$B61,1),0)=0,"",MAX(O$2:O60)+1)</f>
        <v/>
      </c>
      <c r="P61" s="3" t="str">
        <f>IF(IFERROR(FIND("F",$B61,1),0)=0,"",MAX(P$2:P60)+1)</f>
        <v/>
      </c>
      <c r="Q61" s="3" t="str">
        <f>IF(IFERROR(FIND("MJ",$B61,1),0)=0,"",MAX(Q$2:Q60)+1)</f>
        <v/>
      </c>
      <c r="R61" s="3" t="str">
        <f>IF(IFERROR(FIND("WJ",$B61,1),0)=0,"",MAX(R$2:R60)+1)</f>
        <v/>
      </c>
      <c r="S61" s="3" t="str">
        <f>IF(IFERROR(FIND("XJ",$B61,1),0)=0,"",MAX(S$2:S60)+1)</f>
        <v/>
      </c>
      <c r="T61" s="3" t="str">
        <f>IF(IFERROR(FIND("J",$B61,1),0)=0,"",MAX(T$2:T60)+1)</f>
        <v/>
      </c>
      <c r="U61" s="3" t="str">
        <f>IF(IFERROR(FIND("N",$B61,1),0)=0,"",MAX(U$2:U60)+1)</f>
        <v/>
      </c>
      <c r="V61" s="2">
        <f>MIN(F61:U61)</f>
        <v>0</v>
      </c>
      <c r="W61" s="2" t="e">
        <f>VLOOKUP($A61,#REF!,10,FALSE)</f>
        <v>#REF!</v>
      </c>
    </row>
  </sheetData>
  <conditionalFormatting sqref="E3:U27 E32:U53">
    <cfRule type="expression" dxfId="8" priority="9">
      <formula>#REF!&lt;&gt;1</formula>
    </cfRule>
  </conditionalFormatting>
  <conditionalFormatting sqref="E54:U60">
    <cfRule type="expression" dxfId="7" priority="6">
      <formula>#REF!&lt;&gt;1</formula>
    </cfRule>
  </conditionalFormatting>
  <conditionalFormatting sqref="E61:U61">
    <cfRule type="expression" dxfId="6" priority="5">
      <formula>#REF!&lt;&gt;1</formula>
    </cfRule>
  </conditionalFormatting>
  <conditionalFormatting sqref="E28:U28">
    <cfRule type="expression" dxfId="5" priority="4">
      <formula>#REF!&lt;&gt;1</formula>
    </cfRule>
  </conditionalFormatting>
  <conditionalFormatting sqref="E29:U29">
    <cfRule type="expression" dxfId="4" priority="3">
      <formula>#REF!&lt;&gt;1</formula>
    </cfRule>
  </conditionalFormatting>
  <conditionalFormatting sqref="E30:U30">
    <cfRule type="expression" dxfId="3" priority="2">
      <formula>#REF!&lt;&gt;1</formula>
    </cfRule>
  </conditionalFormatting>
  <conditionalFormatting sqref="E31:U31">
    <cfRule type="expression" dxfId="2" priority="1">
      <formula>#REF!&lt;&gt;1</formula>
    </cfRule>
  </conditionalFormatting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90"/>
  <sheetViews>
    <sheetView topLeftCell="A58" workbookViewId="0">
      <selection activeCell="A38" sqref="A38"/>
    </sheetView>
  </sheetViews>
  <sheetFormatPr defaultRowHeight="15" x14ac:dyDescent="0.25"/>
  <cols>
    <col min="2" max="2" width="19.5703125" bestFit="1" customWidth="1"/>
  </cols>
  <sheetData>
    <row r="1" spans="1:4" x14ac:dyDescent="0.25">
      <c r="A1" t="s">
        <v>0</v>
      </c>
      <c r="B1" t="s">
        <v>16</v>
      </c>
      <c r="C1" t="s">
        <v>17</v>
      </c>
      <c r="D1" t="s">
        <v>18</v>
      </c>
    </row>
    <row r="2" spans="1:4" x14ac:dyDescent="0.25">
      <c r="A2">
        <v>201</v>
      </c>
      <c r="B2" t="s">
        <v>77</v>
      </c>
      <c r="C2" t="s">
        <v>20</v>
      </c>
      <c r="D2" t="s">
        <v>78</v>
      </c>
    </row>
    <row r="3" spans="1:4" x14ac:dyDescent="0.25">
      <c r="A3">
        <v>201</v>
      </c>
      <c r="B3" t="s">
        <v>79</v>
      </c>
      <c r="C3" t="s">
        <v>20</v>
      </c>
      <c r="D3" t="s">
        <v>78</v>
      </c>
    </row>
    <row r="4" spans="1:4" x14ac:dyDescent="0.25">
      <c r="A4">
        <v>202</v>
      </c>
      <c r="B4" t="s">
        <v>80</v>
      </c>
      <c r="C4" t="s">
        <v>5</v>
      </c>
      <c r="D4" t="s">
        <v>78</v>
      </c>
    </row>
    <row r="5" spans="1:4" x14ac:dyDescent="0.25">
      <c r="A5">
        <v>202</v>
      </c>
      <c r="B5" t="s">
        <v>81</v>
      </c>
      <c r="C5" t="s">
        <v>5</v>
      </c>
      <c r="D5" t="s">
        <v>78</v>
      </c>
    </row>
    <row r="6" spans="1:4" x14ac:dyDescent="0.25">
      <c r="A6">
        <v>203</v>
      </c>
      <c r="B6" t="s">
        <v>82</v>
      </c>
      <c r="C6" t="s">
        <v>4</v>
      </c>
      <c r="D6" t="s">
        <v>78</v>
      </c>
    </row>
    <row r="7" spans="1:4" x14ac:dyDescent="0.25">
      <c r="A7">
        <v>203</v>
      </c>
      <c r="B7" t="s">
        <v>83</v>
      </c>
      <c r="C7" t="s">
        <v>4</v>
      </c>
      <c r="D7" t="s">
        <v>78</v>
      </c>
    </row>
    <row r="8" spans="1:4" x14ac:dyDescent="0.25">
      <c r="A8">
        <v>204</v>
      </c>
      <c r="B8" t="s">
        <v>84</v>
      </c>
      <c r="C8" t="s">
        <v>7</v>
      </c>
      <c r="D8" t="s">
        <v>78</v>
      </c>
    </row>
    <row r="9" spans="1:4" x14ac:dyDescent="0.25">
      <c r="A9">
        <v>204</v>
      </c>
      <c r="B9" t="s">
        <v>85</v>
      </c>
      <c r="C9" t="s">
        <v>7</v>
      </c>
      <c r="D9" t="s">
        <v>78</v>
      </c>
    </row>
    <row r="10" spans="1:4" x14ac:dyDescent="0.25">
      <c r="A10">
        <v>206</v>
      </c>
      <c r="B10" t="s">
        <v>86</v>
      </c>
      <c r="C10" t="s">
        <v>10</v>
      </c>
      <c r="D10" t="s">
        <v>78</v>
      </c>
    </row>
    <row r="11" spans="1:4" x14ac:dyDescent="0.25">
      <c r="A11">
        <v>206</v>
      </c>
      <c r="B11" t="s">
        <v>87</v>
      </c>
      <c r="C11" t="s">
        <v>10</v>
      </c>
      <c r="D11" t="s">
        <v>78</v>
      </c>
    </row>
    <row r="12" spans="1:4" x14ac:dyDescent="0.25">
      <c r="A12">
        <v>207</v>
      </c>
      <c r="B12" t="s">
        <v>22</v>
      </c>
      <c r="C12" t="s">
        <v>10</v>
      </c>
      <c r="D12" t="s">
        <v>78</v>
      </c>
    </row>
    <row r="13" spans="1:4" x14ac:dyDescent="0.25">
      <c r="A13">
        <v>207</v>
      </c>
      <c r="B13" t="s">
        <v>21</v>
      </c>
      <c r="C13" t="s">
        <v>10</v>
      </c>
      <c r="D13" t="s">
        <v>78</v>
      </c>
    </row>
    <row r="14" spans="1:4" x14ac:dyDescent="0.25">
      <c r="A14">
        <v>208</v>
      </c>
      <c r="B14" t="s">
        <v>88</v>
      </c>
      <c r="C14" t="s">
        <v>2</v>
      </c>
      <c r="D14" t="s">
        <v>78</v>
      </c>
    </row>
    <row r="15" spans="1:4" x14ac:dyDescent="0.25">
      <c r="A15">
        <v>208</v>
      </c>
      <c r="B15" t="s">
        <v>89</v>
      </c>
      <c r="C15" t="s">
        <v>2</v>
      </c>
      <c r="D15" t="s">
        <v>78</v>
      </c>
    </row>
    <row r="16" spans="1:4" x14ac:dyDescent="0.25">
      <c r="A16">
        <v>209</v>
      </c>
      <c r="B16" t="s">
        <v>90</v>
      </c>
      <c r="C16" t="s">
        <v>5</v>
      </c>
      <c r="D16" t="s">
        <v>78</v>
      </c>
    </row>
    <row r="17" spans="1:4" x14ac:dyDescent="0.25">
      <c r="A17">
        <v>209</v>
      </c>
      <c r="B17" t="s">
        <v>91</v>
      </c>
      <c r="C17" t="s">
        <v>5</v>
      </c>
      <c r="D17" t="s">
        <v>78</v>
      </c>
    </row>
    <row r="18" spans="1:4" x14ac:dyDescent="0.25">
      <c r="A18">
        <v>210</v>
      </c>
      <c r="B18" t="s">
        <v>92</v>
      </c>
      <c r="C18" t="s">
        <v>25</v>
      </c>
      <c r="D18" t="s">
        <v>78</v>
      </c>
    </row>
    <row r="19" spans="1:4" x14ac:dyDescent="0.25">
      <c r="A19">
        <v>210</v>
      </c>
      <c r="B19" t="s">
        <v>93</v>
      </c>
      <c r="C19" t="s">
        <v>25</v>
      </c>
      <c r="D19" t="s">
        <v>78</v>
      </c>
    </row>
    <row r="20" spans="1:4" x14ac:dyDescent="0.25">
      <c r="A20">
        <v>211</v>
      </c>
      <c r="B20" t="s">
        <v>94</v>
      </c>
      <c r="C20" t="s">
        <v>7</v>
      </c>
      <c r="D20" t="s">
        <v>78</v>
      </c>
    </row>
    <row r="21" spans="1:4" x14ac:dyDescent="0.25">
      <c r="A21">
        <v>211</v>
      </c>
      <c r="B21" t="s">
        <v>95</v>
      </c>
      <c r="C21" t="s">
        <v>7</v>
      </c>
      <c r="D21" t="s">
        <v>78</v>
      </c>
    </row>
    <row r="22" spans="1:4" x14ac:dyDescent="0.25">
      <c r="A22">
        <v>212</v>
      </c>
      <c r="B22" t="s">
        <v>96</v>
      </c>
      <c r="C22" t="s">
        <v>10</v>
      </c>
      <c r="D22" t="s">
        <v>78</v>
      </c>
    </row>
    <row r="23" spans="1:4" x14ac:dyDescent="0.25">
      <c r="A23">
        <v>212</v>
      </c>
      <c r="B23" t="s">
        <v>97</v>
      </c>
      <c r="C23" t="s">
        <v>10</v>
      </c>
      <c r="D23" t="s">
        <v>78</v>
      </c>
    </row>
    <row r="24" spans="1:4" x14ac:dyDescent="0.25">
      <c r="A24">
        <v>213</v>
      </c>
      <c r="B24" t="s">
        <v>98</v>
      </c>
      <c r="C24" t="s">
        <v>9</v>
      </c>
      <c r="D24" t="s">
        <v>78</v>
      </c>
    </row>
    <row r="25" spans="1:4" x14ac:dyDescent="0.25">
      <c r="A25">
        <v>213</v>
      </c>
      <c r="B25" t="s">
        <v>99</v>
      </c>
      <c r="C25" t="s">
        <v>9</v>
      </c>
      <c r="D25" t="s">
        <v>78</v>
      </c>
    </row>
    <row r="26" spans="1:4" x14ac:dyDescent="0.25">
      <c r="A26">
        <v>214</v>
      </c>
      <c r="B26" t="s">
        <v>103</v>
      </c>
      <c r="C26" t="s">
        <v>5</v>
      </c>
      <c r="D26" t="s">
        <v>78</v>
      </c>
    </row>
    <row r="27" spans="1:4" x14ac:dyDescent="0.25">
      <c r="A27">
        <v>214</v>
      </c>
      <c r="B27" t="s">
        <v>104</v>
      </c>
      <c r="C27" t="s">
        <v>5</v>
      </c>
      <c r="D27" t="s">
        <v>78</v>
      </c>
    </row>
    <row r="28" spans="1:4" x14ac:dyDescent="0.25">
      <c r="A28">
        <v>215</v>
      </c>
      <c r="B28" t="s">
        <v>105</v>
      </c>
      <c r="C28" t="s">
        <v>106</v>
      </c>
      <c r="D28" t="s">
        <v>78</v>
      </c>
    </row>
    <row r="29" spans="1:4" x14ac:dyDescent="0.25">
      <c r="A29">
        <v>215</v>
      </c>
      <c r="B29" t="s">
        <v>107</v>
      </c>
      <c r="C29" t="s">
        <v>106</v>
      </c>
      <c r="D29" t="s">
        <v>78</v>
      </c>
    </row>
    <row r="30" spans="1:4" x14ac:dyDescent="0.25">
      <c r="A30">
        <v>216</v>
      </c>
      <c r="B30" t="s">
        <v>108</v>
      </c>
      <c r="C30" t="s">
        <v>8</v>
      </c>
      <c r="D30" t="s">
        <v>78</v>
      </c>
    </row>
    <row r="31" spans="1:4" x14ac:dyDescent="0.25">
      <c r="A31">
        <v>216</v>
      </c>
      <c r="B31" t="s">
        <v>109</v>
      </c>
      <c r="C31" t="s">
        <v>8</v>
      </c>
      <c r="D31" t="s">
        <v>78</v>
      </c>
    </row>
    <row r="32" spans="1:4" x14ac:dyDescent="0.25">
      <c r="A32">
        <v>217</v>
      </c>
      <c r="B32" t="s">
        <v>110</v>
      </c>
      <c r="C32" t="s">
        <v>19</v>
      </c>
      <c r="D32" t="s">
        <v>78</v>
      </c>
    </row>
    <row r="33" spans="1:4" x14ac:dyDescent="0.25">
      <c r="A33">
        <v>217</v>
      </c>
      <c r="B33" t="s">
        <v>111</v>
      </c>
      <c r="C33" t="s">
        <v>19</v>
      </c>
      <c r="D33" t="s">
        <v>78</v>
      </c>
    </row>
    <row r="34" spans="1:4" x14ac:dyDescent="0.25">
      <c r="A34">
        <v>217</v>
      </c>
      <c r="B34" t="s">
        <v>112</v>
      </c>
      <c r="C34" t="s">
        <v>19</v>
      </c>
      <c r="D34" t="s">
        <v>78</v>
      </c>
    </row>
    <row r="35" spans="1:4" x14ac:dyDescent="0.25">
      <c r="A35">
        <v>218</v>
      </c>
      <c r="B35" t="s">
        <v>114</v>
      </c>
      <c r="C35" t="s">
        <v>7</v>
      </c>
      <c r="D35" t="s">
        <v>78</v>
      </c>
    </row>
    <row r="36" spans="1:4" x14ac:dyDescent="0.25">
      <c r="A36">
        <v>218</v>
      </c>
      <c r="B36" t="s">
        <v>115</v>
      </c>
      <c r="C36" t="s">
        <v>7</v>
      </c>
      <c r="D36" t="s">
        <v>78</v>
      </c>
    </row>
    <row r="37" spans="1:4" x14ac:dyDescent="0.25">
      <c r="A37">
        <v>218</v>
      </c>
      <c r="B37" t="s">
        <v>116</v>
      </c>
      <c r="C37" t="s">
        <v>7</v>
      </c>
      <c r="D37" t="s">
        <v>78</v>
      </c>
    </row>
    <row r="38" spans="1:4" x14ac:dyDescent="0.25">
      <c r="A38">
        <v>218</v>
      </c>
      <c r="B38" t="s">
        <v>117</v>
      </c>
      <c r="C38" t="s">
        <v>7</v>
      </c>
      <c r="D38" t="s">
        <v>78</v>
      </c>
    </row>
    <row r="39" spans="1:4" x14ac:dyDescent="0.25">
      <c r="A39">
        <v>219</v>
      </c>
      <c r="B39" t="s">
        <v>118</v>
      </c>
      <c r="C39" t="s">
        <v>2</v>
      </c>
      <c r="D39" t="s">
        <v>78</v>
      </c>
    </row>
    <row r="40" spans="1:4" x14ac:dyDescent="0.25">
      <c r="A40">
        <v>219</v>
      </c>
      <c r="B40" t="s">
        <v>119</v>
      </c>
      <c r="C40" t="s">
        <v>2</v>
      </c>
      <c r="D40" t="s">
        <v>78</v>
      </c>
    </row>
    <row r="41" spans="1:4" x14ac:dyDescent="0.25">
      <c r="A41">
        <v>219</v>
      </c>
      <c r="B41" t="s">
        <v>120</v>
      </c>
      <c r="C41" t="s">
        <v>2</v>
      </c>
      <c r="D41" t="s">
        <v>78</v>
      </c>
    </row>
    <row r="42" spans="1:4" x14ac:dyDescent="0.25">
      <c r="A42">
        <v>220</v>
      </c>
      <c r="B42" t="s">
        <v>121</v>
      </c>
      <c r="C42" t="s">
        <v>122</v>
      </c>
      <c r="D42" t="s">
        <v>78</v>
      </c>
    </row>
    <row r="43" spans="1:4" x14ac:dyDescent="0.25">
      <c r="A43">
        <v>220</v>
      </c>
      <c r="B43" t="s">
        <v>123</v>
      </c>
      <c r="C43" t="s">
        <v>122</v>
      </c>
      <c r="D43" t="s">
        <v>78</v>
      </c>
    </row>
    <row r="44" spans="1:4" x14ac:dyDescent="0.25">
      <c r="A44">
        <v>221</v>
      </c>
      <c r="B44" t="s">
        <v>124</v>
      </c>
      <c r="C44" t="s">
        <v>5</v>
      </c>
      <c r="D44" t="s">
        <v>78</v>
      </c>
    </row>
    <row r="45" spans="1:4" x14ac:dyDescent="0.25">
      <c r="A45">
        <v>221</v>
      </c>
      <c r="B45" t="s">
        <v>125</v>
      </c>
      <c r="C45" t="s">
        <v>5</v>
      </c>
      <c r="D45" t="s">
        <v>78</v>
      </c>
    </row>
    <row r="46" spans="1:4" x14ac:dyDescent="0.25">
      <c r="A46">
        <v>222</v>
      </c>
      <c r="B46" t="s">
        <v>126</v>
      </c>
      <c r="C46" t="s">
        <v>2</v>
      </c>
      <c r="D46" t="s">
        <v>78</v>
      </c>
    </row>
    <row r="47" spans="1:4" x14ac:dyDescent="0.25">
      <c r="A47">
        <v>222</v>
      </c>
      <c r="B47" t="s">
        <v>127</v>
      </c>
      <c r="C47" t="s">
        <v>2</v>
      </c>
      <c r="D47" t="s">
        <v>78</v>
      </c>
    </row>
    <row r="48" spans="1:4" x14ac:dyDescent="0.25">
      <c r="A48">
        <v>223</v>
      </c>
      <c r="B48" t="s">
        <v>128</v>
      </c>
      <c r="C48" t="s">
        <v>5</v>
      </c>
      <c r="D48" t="s">
        <v>78</v>
      </c>
    </row>
    <row r="49" spans="1:4" x14ac:dyDescent="0.25">
      <c r="A49">
        <v>223</v>
      </c>
      <c r="B49" t="s">
        <v>129</v>
      </c>
      <c r="C49" t="s">
        <v>5</v>
      </c>
      <c r="D49" t="s">
        <v>78</v>
      </c>
    </row>
    <row r="50" spans="1:4" x14ac:dyDescent="0.25">
      <c r="A50">
        <v>401</v>
      </c>
      <c r="B50" t="s">
        <v>30</v>
      </c>
      <c r="C50" t="s">
        <v>10</v>
      </c>
      <c r="D50" t="s">
        <v>31</v>
      </c>
    </row>
    <row r="51" spans="1:4" x14ac:dyDescent="0.25">
      <c r="A51">
        <v>401</v>
      </c>
      <c r="B51" t="s">
        <v>32</v>
      </c>
      <c r="C51" t="s">
        <v>10</v>
      </c>
      <c r="D51" t="s">
        <v>31</v>
      </c>
    </row>
    <row r="52" spans="1:4" x14ac:dyDescent="0.25">
      <c r="A52">
        <v>402</v>
      </c>
      <c r="B52" t="s">
        <v>33</v>
      </c>
      <c r="C52" t="s">
        <v>4</v>
      </c>
      <c r="D52" t="s">
        <v>31</v>
      </c>
    </row>
    <row r="53" spans="1:4" x14ac:dyDescent="0.25">
      <c r="A53">
        <v>402</v>
      </c>
      <c r="B53" t="s">
        <v>34</v>
      </c>
      <c r="C53" t="s">
        <v>4</v>
      </c>
      <c r="D53" t="s">
        <v>31</v>
      </c>
    </row>
    <row r="54" spans="1:4" x14ac:dyDescent="0.25">
      <c r="A54">
        <v>403</v>
      </c>
      <c r="B54" t="s">
        <v>35</v>
      </c>
      <c r="C54" t="s">
        <v>20</v>
      </c>
      <c r="D54" t="s">
        <v>31</v>
      </c>
    </row>
    <row r="55" spans="1:4" x14ac:dyDescent="0.25">
      <c r="A55">
        <v>403</v>
      </c>
      <c r="B55" t="s">
        <v>36</v>
      </c>
      <c r="C55" t="s">
        <v>20</v>
      </c>
      <c r="D55" t="s">
        <v>31</v>
      </c>
    </row>
    <row r="56" spans="1:4" x14ac:dyDescent="0.25">
      <c r="A56">
        <v>404</v>
      </c>
      <c r="B56" t="s">
        <v>37</v>
      </c>
      <c r="C56" t="s">
        <v>4</v>
      </c>
      <c r="D56" t="s">
        <v>31</v>
      </c>
    </row>
    <row r="57" spans="1:4" x14ac:dyDescent="0.25">
      <c r="A57">
        <v>404</v>
      </c>
      <c r="B57" t="s">
        <v>38</v>
      </c>
      <c r="C57" t="s">
        <v>4</v>
      </c>
      <c r="D57" t="s">
        <v>31</v>
      </c>
    </row>
    <row r="58" spans="1:4" x14ac:dyDescent="0.25">
      <c r="A58">
        <v>405</v>
      </c>
      <c r="B58" t="s">
        <v>23</v>
      </c>
      <c r="C58" t="s">
        <v>5</v>
      </c>
      <c r="D58" t="s">
        <v>31</v>
      </c>
    </row>
    <row r="59" spans="1:4" x14ac:dyDescent="0.25">
      <c r="A59">
        <v>405</v>
      </c>
      <c r="B59" t="s">
        <v>39</v>
      </c>
      <c r="C59" t="s">
        <v>5</v>
      </c>
      <c r="D59" t="s">
        <v>31</v>
      </c>
    </row>
    <row r="60" spans="1:4" x14ac:dyDescent="0.25">
      <c r="A60">
        <v>405</v>
      </c>
      <c r="B60" t="s">
        <v>40</v>
      </c>
      <c r="C60" t="s">
        <v>5</v>
      </c>
      <c r="D60" t="s">
        <v>31</v>
      </c>
    </row>
    <row r="61" spans="1:4" x14ac:dyDescent="0.25">
      <c r="A61">
        <v>406</v>
      </c>
      <c r="B61" t="s">
        <v>41</v>
      </c>
      <c r="C61" t="s">
        <v>6</v>
      </c>
      <c r="D61" t="s">
        <v>31</v>
      </c>
    </row>
    <row r="62" spans="1:4" x14ac:dyDescent="0.25">
      <c r="A62">
        <v>406</v>
      </c>
      <c r="B62" t="s">
        <v>42</v>
      </c>
      <c r="C62" t="s">
        <v>6</v>
      </c>
      <c r="D62" t="s">
        <v>31</v>
      </c>
    </row>
    <row r="63" spans="1:4" x14ac:dyDescent="0.25">
      <c r="A63">
        <v>407</v>
      </c>
      <c r="B63" t="s">
        <v>43</v>
      </c>
      <c r="C63" t="s">
        <v>8</v>
      </c>
      <c r="D63" t="s">
        <v>31</v>
      </c>
    </row>
    <row r="64" spans="1:4" x14ac:dyDescent="0.25">
      <c r="A64">
        <v>407</v>
      </c>
      <c r="B64" t="s">
        <v>44</v>
      </c>
      <c r="C64" t="s">
        <v>8</v>
      </c>
      <c r="D64" t="s">
        <v>31</v>
      </c>
    </row>
    <row r="65" spans="1:4" x14ac:dyDescent="0.25">
      <c r="A65">
        <v>408</v>
      </c>
      <c r="B65" t="s">
        <v>45</v>
      </c>
      <c r="C65" t="s">
        <v>4</v>
      </c>
      <c r="D65" t="s">
        <v>31</v>
      </c>
    </row>
    <row r="66" spans="1:4" x14ac:dyDescent="0.25">
      <c r="A66">
        <v>408</v>
      </c>
      <c r="B66" t="s">
        <v>46</v>
      </c>
      <c r="C66" t="s">
        <v>4</v>
      </c>
      <c r="D66" t="s">
        <v>31</v>
      </c>
    </row>
    <row r="67" spans="1:4" x14ac:dyDescent="0.25">
      <c r="A67">
        <v>408</v>
      </c>
      <c r="B67" t="s">
        <v>47</v>
      </c>
      <c r="C67" t="s">
        <v>4</v>
      </c>
      <c r="D67" t="s">
        <v>31</v>
      </c>
    </row>
    <row r="68" spans="1:4" x14ac:dyDescent="0.25">
      <c r="A68">
        <v>408</v>
      </c>
      <c r="B68" t="s">
        <v>48</v>
      </c>
      <c r="C68" t="s">
        <v>4</v>
      </c>
      <c r="D68" t="s">
        <v>31</v>
      </c>
    </row>
    <row r="69" spans="1:4" x14ac:dyDescent="0.25">
      <c r="A69">
        <v>409</v>
      </c>
      <c r="B69" t="s">
        <v>49</v>
      </c>
      <c r="C69" t="s">
        <v>8</v>
      </c>
      <c r="D69" t="s">
        <v>31</v>
      </c>
    </row>
    <row r="70" spans="1:4" x14ac:dyDescent="0.25">
      <c r="A70">
        <v>409</v>
      </c>
      <c r="B70" t="s">
        <v>50</v>
      </c>
      <c r="C70" t="s">
        <v>8</v>
      </c>
      <c r="D70" t="s">
        <v>31</v>
      </c>
    </row>
    <row r="71" spans="1:4" x14ac:dyDescent="0.25">
      <c r="A71">
        <v>410</v>
      </c>
      <c r="B71" t="s">
        <v>51</v>
      </c>
      <c r="C71" t="s">
        <v>4</v>
      </c>
      <c r="D71" t="s">
        <v>31</v>
      </c>
    </row>
    <row r="72" spans="1:4" x14ac:dyDescent="0.25">
      <c r="A72">
        <v>410</v>
      </c>
      <c r="B72" t="s">
        <v>52</v>
      </c>
      <c r="C72" t="s">
        <v>4</v>
      </c>
      <c r="D72" t="s">
        <v>31</v>
      </c>
    </row>
    <row r="73" spans="1:4" x14ac:dyDescent="0.25">
      <c r="A73">
        <v>411</v>
      </c>
      <c r="B73" t="s">
        <v>86</v>
      </c>
      <c r="C73" t="s">
        <v>2</v>
      </c>
      <c r="D73" t="s">
        <v>31</v>
      </c>
    </row>
    <row r="74" spans="1:4" x14ac:dyDescent="0.25">
      <c r="A74">
        <v>411</v>
      </c>
      <c r="B74" t="s">
        <v>53</v>
      </c>
      <c r="C74" t="s">
        <v>2</v>
      </c>
      <c r="D74" t="s">
        <v>31</v>
      </c>
    </row>
    <row r="75" spans="1:4" x14ac:dyDescent="0.25">
      <c r="A75">
        <v>412</v>
      </c>
      <c r="B75" t="s">
        <v>54</v>
      </c>
      <c r="C75" t="s">
        <v>2</v>
      </c>
      <c r="D75" t="s">
        <v>31</v>
      </c>
    </row>
    <row r="76" spans="1:4" x14ac:dyDescent="0.25">
      <c r="A76">
        <v>412</v>
      </c>
      <c r="B76" t="s">
        <v>55</v>
      </c>
      <c r="C76" t="s">
        <v>2</v>
      </c>
      <c r="D76" t="s">
        <v>31</v>
      </c>
    </row>
    <row r="77" spans="1:4" x14ac:dyDescent="0.25">
      <c r="A77">
        <v>412</v>
      </c>
      <c r="B77" t="s">
        <v>56</v>
      </c>
      <c r="C77" t="s">
        <v>2</v>
      </c>
      <c r="D77" t="s">
        <v>31</v>
      </c>
    </row>
    <row r="78" spans="1:4" x14ac:dyDescent="0.25">
      <c r="A78">
        <v>413</v>
      </c>
      <c r="B78" t="s">
        <v>113</v>
      </c>
      <c r="C78" t="s">
        <v>4</v>
      </c>
      <c r="D78" t="s">
        <v>31</v>
      </c>
    </row>
    <row r="79" spans="1:4" x14ac:dyDescent="0.25">
      <c r="A79">
        <v>413</v>
      </c>
      <c r="B79" t="s">
        <v>57</v>
      </c>
      <c r="C79" t="s">
        <v>4</v>
      </c>
      <c r="D79" t="s">
        <v>31</v>
      </c>
    </row>
    <row r="80" spans="1:4" x14ac:dyDescent="0.25">
      <c r="A80">
        <v>413</v>
      </c>
      <c r="B80" t="s">
        <v>58</v>
      </c>
      <c r="C80" t="s">
        <v>4</v>
      </c>
      <c r="D80" t="s">
        <v>31</v>
      </c>
    </row>
    <row r="81" spans="1:4" x14ac:dyDescent="0.25">
      <c r="A81">
        <v>414</v>
      </c>
      <c r="B81" t="s">
        <v>59</v>
      </c>
      <c r="C81" t="s">
        <v>8</v>
      </c>
      <c r="D81" t="s">
        <v>31</v>
      </c>
    </row>
    <row r="82" spans="1:4" x14ac:dyDescent="0.25">
      <c r="A82">
        <v>414</v>
      </c>
      <c r="B82" t="s">
        <v>60</v>
      </c>
      <c r="C82" t="s">
        <v>8</v>
      </c>
      <c r="D82" t="s">
        <v>31</v>
      </c>
    </row>
    <row r="83" spans="1:4" x14ac:dyDescent="0.25">
      <c r="A83">
        <v>415</v>
      </c>
      <c r="B83" t="s">
        <v>61</v>
      </c>
      <c r="C83" t="s">
        <v>24</v>
      </c>
      <c r="D83" t="s">
        <v>31</v>
      </c>
    </row>
    <row r="84" spans="1:4" x14ac:dyDescent="0.25">
      <c r="A84">
        <v>415</v>
      </c>
      <c r="B84" t="s">
        <v>62</v>
      </c>
      <c r="C84" t="s">
        <v>24</v>
      </c>
      <c r="D84" t="s">
        <v>31</v>
      </c>
    </row>
    <row r="85" spans="1:4" x14ac:dyDescent="0.25">
      <c r="A85">
        <v>415</v>
      </c>
      <c r="B85" t="s">
        <v>63</v>
      </c>
      <c r="C85" t="s">
        <v>24</v>
      </c>
      <c r="D85" t="s">
        <v>31</v>
      </c>
    </row>
    <row r="86" spans="1:4" x14ac:dyDescent="0.25">
      <c r="A86">
        <v>415</v>
      </c>
      <c r="B86" t="s">
        <v>64</v>
      </c>
      <c r="C86" t="s">
        <v>24</v>
      </c>
      <c r="D86" t="s">
        <v>31</v>
      </c>
    </row>
    <row r="87" spans="1:4" x14ac:dyDescent="0.25">
      <c r="A87">
        <v>416</v>
      </c>
      <c r="B87" t="s">
        <v>65</v>
      </c>
      <c r="C87" t="s">
        <v>24</v>
      </c>
      <c r="D87" t="s">
        <v>31</v>
      </c>
    </row>
    <row r="88" spans="1:4" x14ac:dyDescent="0.25">
      <c r="A88">
        <v>416</v>
      </c>
      <c r="B88" t="s">
        <v>66</v>
      </c>
      <c r="C88" t="s">
        <v>24</v>
      </c>
      <c r="D88" t="s">
        <v>31</v>
      </c>
    </row>
    <row r="89" spans="1:4" x14ac:dyDescent="0.25">
      <c r="A89">
        <v>416</v>
      </c>
      <c r="B89" t="s">
        <v>67</v>
      </c>
      <c r="C89" t="s">
        <v>24</v>
      </c>
      <c r="D89" t="s">
        <v>31</v>
      </c>
    </row>
    <row r="90" spans="1:4" x14ac:dyDescent="0.25">
      <c r="A90">
        <v>416</v>
      </c>
      <c r="B90" t="s">
        <v>68</v>
      </c>
      <c r="C90" t="s">
        <v>24</v>
      </c>
      <c r="D90" t="s">
        <v>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28"/>
  <sheetViews>
    <sheetView workbookViewId="0">
      <selection activeCell="A38" sqref="A38"/>
    </sheetView>
  </sheetViews>
  <sheetFormatPr defaultRowHeight="15" outlineLevelCol="1" x14ac:dyDescent="0.25"/>
  <cols>
    <col min="1" max="1" width="8.28515625" customWidth="1"/>
    <col min="2" max="2" width="8.42578125" customWidth="1"/>
    <col min="3" max="3" width="11" style="1" customWidth="1"/>
    <col min="4" max="4" width="6.42578125" customWidth="1"/>
    <col min="5" max="5" width="7.28515625" customWidth="1"/>
    <col min="6" max="16" width="4.28515625" customWidth="1"/>
    <col min="17" max="19" width="4.28515625" hidden="1" customWidth="1" outlineLevel="1"/>
    <col min="20" max="20" width="4.28515625" customWidth="1" collapsed="1"/>
    <col min="21" max="21" width="4.28515625" customWidth="1"/>
    <col min="22" max="22" width="5.5703125" customWidth="1" outlineLevel="1"/>
    <col min="23" max="23" width="65.42578125" customWidth="1"/>
    <col min="24" max="47" width="5.140625" customWidth="1"/>
  </cols>
  <sheetData>
    <row r="1" spans="1:23" x14ac:dyDescent="0.25">
      <c r="A1" s="9" t="s">
        <v>101</v>
      </c>
      <c r="V1" t="s">
        <v>75</v>
      </c>
    </row>
    <row r="2" spans="1:23" x14ac:dyDescent="0.25">
      <c r="A2" s="2" t="s">
        <v>15</v>
      </c>
      <c r="B2" s="2" t="s">
        <v>17</v>
      </c>
      <c r="C2" s="11" t="s">
        <v>102</v>
      </c>
      <c r="D2" s="12" t="s">
        <v>1</v>
      </c>
      <c r="E2" s="2" t="s">
        <v>14</v>
      </c>
      <c r="F2" s="2" t="s">
        <v>2</v>
      </c>
      <c r="G2" s="2" t="s">
        <v>5</v>
      </c>
      <c r="H2" s="2" t="s">
        <v>8</v>
      </c>
      <c r="I2" s="2" t="s">
        <v>3</v>
      </c>
      <c r="J2" s="2" t="s">
        <v>6</v>
      </c>
      <c r="K2" s="2" t="s">
        <v>9</v>
      </c>
      <c r="L2" s="2" t="s">
        <v>4</v>
      </c>
      <c r="M2" s="2" t="s">
        <v>7</v>
      </c>
      <c r="N2" s="2" t="s">
        <v>10</v>
      </c>
      <c r="O2" s="2" t="s">
        <v>28</v>
      </c>
      <c r="P2" s="2" t="s">
        <v>11</v>
      </c>
      <c r="Q2" s="2" t="s">
        <v>27</v>
      </c>
      <c r="R2" s="2" t="s">
        <v>70</v>
      </c>
      <c r="S2" s="2" t="s">
        <v>71</v>
      </c>
      <c r="T2" s="2" t="s">
        <v>12</v>
      </c>
      <c r="U2" s="2" t="s">
        <v>13</v>
      </c>
      <c r="V2" s="2" t="s">
        <v>76</v>
      </c>
      <c r="W2" s="2" t="s">
        <v>29</v>
      </c>
    </row>
    <row r="3" spans="1:23" x14ac:dyDescent="0.25">
      <c r="A3" s="3">
        <v>401</v>
      </c>
      <c r="B3" s="2" t="e">
        <f>VLOOKUP($A3,#REF!,3,FALSE)</f>
        <v>#REF!</v>
      </c>
      <c r="C3" s="4" t="e">
        <f>VLOOKUP(A3,Results!A:C,3,FALSE)-Reformat!$H$1+VLOOKUP(A3,'Sun Results'!A:C,3,FALSE)-#REF!</f>
        <v>#N/A</v>
      </c>
      <c r="D3" s="3" t="e">
        <f>VLOOKUP(A3,Results!A:F,4,FALSE)+VLOOKUP(A3,'Sun Results'!A:D,4,FALSE)</f>
        <v>#N/A</v>
      </c>
      <c r="E3" s="3" t="str">
        <f>IF(IFERROR($B3,"E")="E","",MAX(E$2:E2)+1)</f>
        <v/>
      </c>
      <c r="F3" s="3" t="str">
        <f>IF(IFERROR($B3,"E")="E","",IF(LEFT($B3,1)=F$2,MAX(F$2:F2)+1,""))</f>
        <v/>
      </c>
      <c r="G3" s="3" t="str">
        <f>IF(IFERROR($B3,"E")="E","",IF(LEFT($B3,2)=G$2,MAX(G$2:G2)+1,IF(LEFT($B3,2)=LEFT(G$2,1)&amp;"S",MAX(G$2:G2)+1,"")))</f>
        <v/>
      </c>
      <c r="H3" s="3" t="str">
        <f>IF(IFERROR($B3,"E")="E","",IF(LEFT($B3,3)=H$2,MAX(H$2:H2)+1,""))</f>
        <v/>
      </c>
      <c r="I3" s="3" t="str">
        <f>IF(IFERROR($B3,"E")="E","",IF(LEFT($B3,1)=I$2,MAX(I$2:I2)+1,""))</f>
        <v/>
      </c>
      <c r="J3" s="3" t="str">
        <f>IF(IFERROR($B3,"E")="E","",IF(LEFT($B3,2)=J$2,MAX(J$2:J2)+1,IF(LEFT($B3,2)=LEFT(J$2,1)&amp;"S",MAX(J$2:J2)+1,"")))</f>
        <v/>
      </c>
      <c r="K3" s="3" t="str">
        <f>IF(IFERROR($B3,"E")="E","",IF(LEFT($B3,3)=K$2,MAX(K$2:K2)+1,""))</f>
        <v/>
      </c>
      <c r="L3" s="3" t="str">
        <f>IF(IFERROR($B3,"E")="E","",IF(LEFT($B3,1)=L$2,MAX(L$2:L2)+1,""))</f>
        <v/>
      </c>
      <c r="M3" s="3" t="str">
        <f>IF(IFERROR($B3,"E")="E","",IF(LEFT($B3,2)=M$2,MAX(M$2:M2)+1,IF(LEFT($B3,2)=LEFT(M$2,1)&amp;"S",MAX(M$2:M2)+1,"")))</f>
        <v/>
      </c>
      <c r="N3" s="3" t="str">
        <f>IF(IFERROR($B3,"E")="E","",IF(LEFT($B3,3)=N$2,MAX(N$2:N2)+1,""))</f>
        <v/>
      </c>
      <c r="O3" s="3" t="str">
        <f>IF(IFERROR(FIND("U",$B3,1),0)=0,"",MAX(O$2:O2)+1)</f>
        <v/>
      </c>
      <c r="P3" s="3" t="str">
        <f>IF(IFERROR(FIND("F",$B3,1),0)=0,"",MAX(P$2:P2)+1)</f>
        <v/>
      </c>
      <c r="Q3" s="3" t="str">
        <f>IF(IFERROR(FIND("MJ",$B3,1),0)=0,"",MAX(Q$2:Q2)+1)</f>
        <v/>
      </c>
      <c r="R3" s="3" t="str">
        <f>IF(IFERROR(FIND("WJ",$B3,1),0)=0,"",MAX(R$2:R2)+1)</f>
        <v/>
      </c>
      <c r="S3" s="3" t="str">
        <f>IF(IFERROR(FIND("XJ",$B3,1),0)=0,"",MAX(S$2:S2)+1)</f>
        <v/>
      </c>
      <c r="T3" s="3" t="str">
        <f>IF(IFERROR(FIND("J",$B3,1),0)=0,"",MAX(T$2:T2)+1)</f>
        <v/>
      </c>
      <c r="U3" s="3" t="str">
        <f>IF(IFERROR(FIND("N",$B3,1),0)=0,"",MAX(U$2:U2)+1)</f>
        <v/>
      </c>
      <c r="V3" s="2">
        <f t="shared" ref="V3:V28" si="0">MIN(F3:U3)</f>
        <v>0</v>
      </c>
      <c r="W3" s="2" t="e">
        <f>VLOOKUP($A3,#REF!,10,FALSE)</f>
        <v>#REF!</v>
      </c>
    </row>
    <row r="4" spans="1:23" x14ac:dyDescent="0.25">
      <c r="A4" s="3">
        <v>402</v>
      </c>
      <c r="B4" s="2" t="e">
        <f>VLOOKUP($A4,#REF!,3,FALSE)</f>
        <v>#REF!</v>
      </c>
      <c r="C4" s="4" t="e">
        <f>VLOOKUP(A4,Results!A:C,3,FALSE)-Reformat!$H$1+VLOOKUP(A4,'Sun Results'!A:C,3,FALSE)-#REF!</f>
        <v>#N/A</v>
      </c>
      <c r="D4" s="3" t="e">
        <f>VLOOKUP(A4,Results!A:F,4,FALSE)+VLOOKUP(A4,'Sun Results'!A:D,4,FALSE)</f>
        <v>#N/A</v>
      </c>
      <c r="E4" s="3" t="str">
        <f>IF(IFERROR($B4,"E")="E","",MAX(E$2:E3)+1)</f>
        <v/>
      </c>
      <c r="F4" s="3" t="str">
        <f>IF(IFERROR($B4,"E")="E","",IF(LEFT($B4,1)=F$2,MAX(F$2:F3)+1,""))</f>
        <v/>
      </c>
      <c r="G4" s="3" t="str">
        <f>IF(IFERROR($B4,"E")="E","",IF(LEFT($B4,2)=G$2,MAX(G$2:G3)+1,IF(LEFT($B4,2)=LEFT(G$2,1)&amp;"S",MAX(G$2:G3)+1,"")))</f>
        <v/>
      </c>
      <c r="H4" s="3" t="str">
        <f>IF(IFERROR($B4,"E")="E","",IF(LEFT($B4,3)=H$2,MAX(H$2:H3)+1,""))</f>
        <v/>
      </c>
      <c r="I4" s="3" t="str">
        <f>IF(IFERROR($B4,"E")="E","",IF(LEFT($B4,1)=I$2,MAX(I$2:I3)+1,""))</f>
        <v/>
      </c>
      <c r="J4" s="3" t="str">
        <f>IF(IFERROR($B4,"E")="E","",IF(LEFT($B4,2)=J$2,MAX(J$2:J3)+1,IF(LEFT($B4,2)=LEFT(J$2,1)&amp;"S",MAX(J$2:J3)+1,"")))</f>
        <v/>
      </c>
      <c r="K4" s="3" t="str">
        <f>IF(IFERROR($B4,"E")="E","",IF(LEFT($B4,3)=K$2,MAX(K$2:K3)+1,""))</f>
        <v/>
      </c>
      <c r="L4" s="3" t="str">
        <f>IF(IFERROR($B4,"E")="E","",IF(LEFT($B4,1)=L$2,MAX(L$2:L3)+1,""))</f>
        <v/>
      </c>
      <c r="M4" s="3" t="str">
        <f>IF(IFERROR($B4,"E")="E","",IF(LEFT($B4,2)=M$2,MAX(M$2:M3)+1,IF(LEFT($B4,2)=LEFT(M$2,1)&amp;"S",MAX(M$2:M3)+1,"")))</f>
        <v/>
      </c>
      <c r="N4" s="3" t="str">
        <f>IF(IFERROR($B4,"E")="E","",IF(LEFT($B4,3)=N$2,MAX(N$2:N3)+1,""))</f>
        <v/>
      </c>
      <c r="O4" s="3" t="str">
        <f>IF(IFERROR(FIND("U",$B4,1),0)=0,"",MAX(O$2:O3)+1)</f>
        <v/>
      </c>
      <c r="P4" s="3" t="str">
        <f>IF(IFERROR(FIND("F",$B4,1),0)=0,"",MAX(P$2:P3)+1)</f>
        <v/>
      </c>
      <c r="Q4" s="3" t="str">
        <f>IF(IFERROR(FIND("MJ",$B4,1),0)=0,"",MAX(Q$2:Q3)+1)</f>
        <v/>
      </c>
      <c r="R4" s="3" t="str">
        <f>IF(IFERROR(FIND("WJ",$B4,1),0)=0,"",MAX(R$2:R3)+1)</f>
        <v/>
      </c>
      <c r="S4" s="3" t="str">
        <f>IF(IFERROR(FIND("XJ",$B4,1),0)=0,"",MAX(S$2:S3)+1)</f>
        <v/>
      </c>
      <c r="T4" s="3" t="str">
        <f>IF(IFERROR(FIND("J",$B4,1),0)=0,"",MAX(T$2:T3)+1)</f>
        <v/>
      </c>
      <c r="U4" s="3" t="str">
        <f>IF(IFERROR(FIND("N",$B4,1),0)=0,"",MAX(U$2:U3)+1)</f>
        <v/>
      </c>
      <c r="V4" s="2">
        <f t="shared" si="0"/>
        <v>0</v>
      </c>
      <c r="W4" s="2" t="e">
        <f>VLOOKUP($A4,#REF!,10,FALSE)</f>
        <v>#REF!</v>
      </c>
    </row>
    <row r="5" spans="1:23" x14ac:dyDescent="0.25">
      <c r="A5" s="3">
        <v>403</v>
      </c>
      <c r="B5" s="2" t="e">
        <f>VLOOKUP($A5,#REF!,3,FALSE)</f>
        <v>#REF!</v>
      </c>
      <c r="C5" s="4" t="e">
        <f>VLOOKUP(A5,Results!A:C,3,FALSE)-Reformat!$H$1+VLOOKUP(A5,'Sun Results'!A:C,3,FALSE)-#REF!</f>
        <v>#N/A</v>
      </c>
      <c r="D5" s="3" t="e">
        <f>VLOOKUP(A5,Results!A:F,4,FALSE)+VLOOKUP(A5,'Sun Results'!A:D,4,FALSE)</f>
        <v>#N/A</v>
      </c>
      <c r="E5" s="3" t="str">
        <f>IF(IFERROR($B5,"E")="E","",MAX(E$2:E4)+1)</f>
        <v/>
      </c>
      <c r="F5" s="3" t="str">
        <f>IF(IFERROR($B5,"E")="E","",IF(LEFT($B5,1)=F$2,MAX(F$2:F4)+1,""))</f>
        <v/>
      </c>
      <c r="G5" s="3" t="str">
        <f>IF(IFERROR($B5,"E")="E","",IF(LEFT($B5,2)=G$2,MAX(G$2:G4)+1,IF(LEFT($B5,2)=LEFT(G$2,1)&amp;"S",MAX(G$2:G4)+1,"")))</f>
        <v/>
      </c>
      <c r="H5" s="3" t="str">
        <f>IF(IFERROR($B5,"E")="E","",IF(LEFT($B5,3)=H$2,MAX(H$2:H4)+1,""))</f>
        <v/>
      </c>
      <c r="I5" s="3" t="str">
        <f>IF(IFERROR($B5,"E")="E","",IF(LEFT($B5,1)=I$2,MAX(I$2:I4)+1,""))</f>
        <v/>
      </c>
      <c r="J5" s="3" t="str">
        <f>IF(IFERROR($B5,"E")="E","",IF(LEFT($B5,2)=J$2,MAX(J$2:J4)+1,IF(LEFT($B5,2)=LEFT(J$2,1)&amp;"S",MAX(J$2:J4)+1,"")))</f>
        <v/>
      </c>
      <c r="K5" s="3" t="str">
        <f>IF(IFERROR($B5,"E")="E","",IF(LEFT($B5,3)=K$2,MAX(K$2:K4)+1,""))</f>
        <v/>
      </c>
      <c r="L5" s="3" t="str">
        <f>IF(IFERROR($B5,"E")="E","",IF(LEFT($B5,1)=L$2,MAX(L$2:L4)+1,""))</f>
        <v/>
      </c>
      <c r="M5" s="3" t="str">
        <f>IF(IFERROR($B5,"E")="E","",IF(LEFT($B5,2)=M$2,MAX(M$2:M4)+1,IF(LEFT($B5,2)=LEFT(M$2,1)&amp;"S",MAX(M$2:M4)+1,"")))</f>
        <v/>
      </c>
      <c r="N5" s="3" t="str">
        <f>IF(IFERROR($B5,"E")="E","",IF(LEFT($B5,3)=N$2,MAX(N$2:N4)+1,""))</f>
        <v/>
      </c>
      <c r="O5" s="3" t="str">
        <f>IF(IFERROR(FIND("U",$B5,1),0)=0,"",MAX(O$2:O4)+1)</f>
        <v/>
      </c>
      <c r="P5" s="3" t="str">
        <f>IF(IFERROR(FIND("F",$B5,1),0)=0,"",MAX(P$2:P4)+1)</f>
        <v/>
      </c>
      <c r="Q5" s="3" t="str">
        <f>IF(IFERROR(FIND("MJ",$B5,1),0)=0,"",MAX(Q$2:Q4)+1)</f>
        <v/>
      </c>
      <c r="R5" s="3" t="str">
        <f>IF(IFERROR(FIND("WJ",$B5,1),0)=0,"",MAX(R$2:R4)+1)</f>
        <v/>
      </c>
      <c r="S5" s="3" t="str">
        <f>IF(IFERROR(FIND("XJ",$B5,1),0)=0,"",MAX(S$2:S4)+1)</f>
        <v/>
      </c>
      <c r="T5" s="3" t="str">
        <f>IF(IFERROR(FIND("J",$B5,1),0)=0,"",MAX(T$2:T4)+1)</f>
        <v/>
      </c>
      <c r="U5" s="3" t="str">
        <f>IF(IFERROR(FIND("N",$B5,1),0)=0,"",MAX(U$2:U4)+1)</f>
        <v/>
      </c>
      <c r="V5" s="2">
        <f t="shared" si="0"/>
        <v>0</v>
      </c>
      <c r="W5" s="2" t="e">
        <f>VLOOKUP($A5,#REF!,10,FALSE)</f>
        <v>#REF!</v>
      </c>
    </row>
    <row r="6" spans="1:23" x14ac:dyDescent="0.25">
      <c r="A6" s="3">
        <v>404</v>
      </c>
      <c r="B6" s="2" t="e">
        <f>VLOOKUP($A6,#REF!,3,FALSE)</f>
        <v>#REF!</v>
      </c>
      <c r="C6" s="4" t="e">
        <f>VLOOKUP(A6,Results!A:C,3,FALSE)-Reformat!$H$1+VLOOKUP(A6,'Sun Results'!A:C,3,FALSE)-#REF!</f>
        <v>#N/A</v>
      </c>
      <c r="D6" s="3" t="e">
        <f>VLOOKUP(A6,Results!A:F,4,FALSE)+VLOOKUP(A6,'Sun Results'!A:D,4,FALSE)</f>
        <v>#N/A</v>
      </c>
      <c r="E6" s="3" t="str">
        <f>IF(IFERROR($B6,"E")="E","",MAX(E$2:E5)+1)</f>
        <v/>
      </c>
      <c r="F6" s="3" t="str">
        <f>IF(IFERROR($B6,"E")="E","",IF(LEFT($B6,1)=F$2,MAX(F$2:F5)+1,""))</f>
        <v/>
      </c>
      <c r="G6" s="3" t="str">
        <f>IF(IFERROR($B6,"E")="E","",IF(LEFT($B6,2)=G$2,MAX(G$2:G5)+1,IF(LEFT($B6,2)=LEFT(G$2,1)&amp;"S",MAX(G$2:G5)+1,"")))</f>
        <v/>
      </c>
      <c r="H6" s="3" t="str">
        <f>IF(IFERROR($B6,"E")="E","",IF(LEFT($B6,3)=H$2,MAX(H$2:H5)+1,""))</f>
        <v/>
      </c>
      <c r="I6" s="3" t="str">
        <f>IF(IFERROR($B6,"E")="E","",IF(LEFT($B6,1)=I$2,MAX(I$2:I5)+1,""))</f>
        <v/>
      </c>
      <c r="J6" s="3" t="str">
        <f>IF(IFERROR($B6,"E")="E","",IF(LEFT($B6,2)=J$2,MAX(J$2:J5)+1,IF(LEFT($B6,2)=LEFT(J$2,1)&amp;"S",MAX(J$2:J5)+1,"")))</f>
        <v/>
      </c>
      <c r="K6" s="3" t="str">
        <f>IF(IFERROR($B6,"E")="E","",IF(LEFT($B6,3)=K$2,MAX(K$2:K5)+1,""))</f>
        <v/>
      </c>
      <c r="L6" s="3" t="str">
        <f>IF(IFERROR($B6,"E")="E","",IF(LEFT($B6,1)=L$2,MAX(L$2:L5)+1,""))</f>
        <v/>
      </c>
      <c r="M6" s="3" t="str">
        <f>IF(IFERROR($B6,"E")="E","",IF(LEFT($B6,2)=M$2,MAX(M$2:M5)+1,IF(LEFT($B6,2)=LEFT(M$2,1)&amp;"S",MAX(M$2:M5)+1,"")))</f>
        <v/>
      </c>
      <c r="N6" s="3" t="str">
        <f>IF(IFERROR($B6,"E")="E","",IF(LEFT($B6,3)=N$2,MAX(N$2:N5)+1,""))</f>
        <v/>
      </c>
      <c r="O6" s="3" t="str">
        <f>IF(IFERROR(FIND("U",$B6,1),0)=0,"",MAX(O$2:O5)+1)</f>
        <v/>
      </c>
      <c r="P6" s="3" t="str">
        <f>IF(IFERROR(FIND("F",$B6,1),0)=0,"",MAX(P$2:P5)+1)</f>
        <v/>
      </c>
      <c r="Q6" s="3" t="str">
        <f>IF(IFERROR(FIND("MJ",$B6,1),0)=0,"",MAX(Q$2:Q5)+1)</f>
        <v/>
      </c>
      <c r="R6" s="3" t="str">
        <f>IF(IFERROR(FIND("WJ",$B6,1),0)=0,"",MAX(R$2:R5)+1)</f>
        <v/>
      </c>
      <c r="S6" s="3" t="str">
        <f>IF(IFERROR(FIND("XJ",$B6,1),0)=0,"",MAX(S$2:S5)+1)</f>
        <v/>
      </c>
      <c r="T6" s="3" t="str">
        <f>IF(IFERROR(FIND("J",$B6,1),0)=0,"",MAX(T$2:T5)+1)</f>
        <v/>
      </c>
      <c r="U6" s="3" t="str">
        <f>IF(IFERROR(FIND("N",$B6,1),0)=0,"",MAX(U$2:U5)+1)</f>
        <v/>
      </c>
      <c r="V6" s="2">
        <f t="shared" si="0"/>
        <v>0</v>
      </c>
      <c r="W6" s="2" t="e">
        <f>VLOOKUP($A6,#REF!,10,FALSE)</f>
        <v>#REF!</v>
      </c>
    </row>
    <row r="7" spans="1:23" x14ac:dyDescent="0.25">
      <c r="A7" s="3">
        <v>405</v>
      </c>
      <c r="B7" s="2" t="e">
        <f>VLOOKUP($A7,#REF!,3,FALSE)</f>
        <v>#REF!</v>
      </c>
      <c r="C7" s="4" t="e">
        <f>VLOOKUP(A7,Results!A:C,3,FALSE)-Reformat!$H$1+VLOOKUP(A7,'Sun Results'!A:C,3,FALSE)-#REF!</f>
        <v>#N/A</v>
      </c>
      <c r="D7" s="3" t="e">
        <f>VLOOKUP(A7,Results!A:F,4,FALSE)+VLOOKUP(A7,'Sun Results'!A:D,4,FALSE)</f>
        <v>#N/A</v>
      </c>
      <c r="E7" s="3" t="str">
        <f>IF(IFERROR($B7,"E")="E","",MAX(E$2:E6)+1)</f>
        <v/>
      </c>
      <c r="F7" s="3" t="str">
        <f>IF(IFERROR($B7,"E")="E","",IF(LEFT($B7,1)=F$2,MAX(F$2:F6)+1,""))</f>
        <v/>
      </c>
      <c r="G7" s="3" t="str">
        <f>IF(IFERROR($B7,"E")="E","",IF(LEFT($B7,2)=G$2,MAX(G$2:G6)+1,IF(LEFT($B7,2)=LEFT(G$2,1)&amp;"S",MAX(G$2:G6)+1,"")))</f>
        <v/>
      </c>
      <c r="H7" s="3" t="str">
        <f>IF(IFERROR($B7,"E")="E","",IF(LEFT($B7,3)=H$2,MAX(H$2:H6)+1,""))</f>
        <v/>
      </c>
      <c r="I7" s="3" t="str">
        <f>IF(IFERROR($B7,"E")="E","",IF(LEFT($B7,1)=I$2,MAX(I$2:I6)+1,""))</f>
        <v/>
      </c>
      <c r="J7" s="3" t="str">
        <f>IF(IFERROR($B7,"E")="E","",IF(LEFT($B7,2)=J$2,MAX(J$2:J6)+1,IF(LEFT($B7,2)=LEFT(J$2,1)&amp;"S",MAX(J$2:J6)+1,"")))</f>
        <v/>
      </c>
      <c r="K7" s="3" t="str">
        <f>IF(IFERROR($B7,"E")="E","",IF(LEFT($B7,3)=K$2,MAX(K$2:K6)+1,""))</f>
        <v/>
      </c>
      <c r="L7" s="3" t="str">
        <f>IF(IFERROR($B7,"E")="E","",IF(LEFT($B7,1)=L$2,MAX(L$2:L6)+1,""))</f>
        <v/>
      </c>
      <c r="M7" s="3" t="str">
        <f>IF(IFERROR($B7,"E")="E","",IF(LEFT($B7,2)=M$2,MAX(M$2:M6)+1,IF(LEFT($B7,2)=LEFT(M$2,1)&amp;"S",MAX(M$2:M6)+1,"")))</f>
        <v/>
      </c>
      <c r="N7" s="3" t="str">
        <f>IF(IFERROR($B7,"E")="E","",IF(LEFT($B7,3)=N$2,MAX(N$2:N6)+1,""))</f>
        <v/>
      </c>
      <c r="O7" s="3" t="str">
        <f>IF(IFERROR(FIND("U",$B7,1),0)=0,"",MAX(O$2:O6)+1)</f>
        <v/>
      </c>
      <c r="P7" s="3" t="str">
        <f>IF(IFERROR(FIND("F",$B7,1),0)=0,"",MAX(P$2:P6)+1)</f>
        <v/>
      </c>
      <c r="Q7" s="3" t="str">
        <f>IF(IFERROR(FIND("MJ",$B7,1),0)=0,"",MAX(Q$2:Q6)+1)</f>
        <v/>
      </c>
      <c r="R7" s="3" t="str">
        <f>IF(IFERROR(FIND("WJ",$B7,1),0)=0,"",MAX(R$2:R6)+1)</f>
        <v/>
      </c>
      <c r="S7" s="3" t="str">
        <f>IF(IFERROR(FIND("XJ",$B7,1),0)=0,"",MAX(S$2:S6)+1)</f>
        <v/>
      </c>
      <c r="T7" s="3" t="str">
        <f>IF(IFERROR(FIND("J",$B7,1),0)=0,"",MAX(T$2:T6)+1)</f>
        <v/>
      </c>
      <c r="U7" s="3" t="str">
        <f>IF(IFERROR(FIND("N",$B7,1),0)=0,"",MAX(U$2:U6)+1)</f>
        <v/>
      </c>
      <c r="V7" s="2">
        <f t="shared" si="0"/>
        <v>0</v>
      </c>
      <c r="W7" s="2" t="e">
        <f>VLOOKUP($A7,#REF!,10,FALSE)</f>
        <v>#REF!</v>
      </c>
    </row>
    <row r="8" spans="1:23" x14ac:dyDescent="0.25">
      <c r="A8" s="3">
        <v>406</v>
      </c>
      <c r="B8" s="2" t="e">
        <f>VLOOKUP($A8,#REF!,3,FALSE)</f>
        <v>#REF!</v>
      </c>
      <c r="C8" s="4" t="e">
        <f>VLOOKUP(A8,Results!A:C,3,FALSE)-Reformat!$H$1+VLOOKUP(A8,'Sun Results'!A:C,3,FALSE)-#REF!</f>
        <v>#N/A</v>
      </c>
      <c r="D8" s="3" t="e">
        <f>VLOOKUP(A8,Results!A:F,4,FALSE)+VLOOKUP(A8,'Sun Results'!A:D,4,FALSE)</f>
        <v>#N/A</v>
      </c>
      <c r="E8" s="3" t="str">
        <f>IF(IFERROR($B8,"E")="E","",MAX(E$2:E7)+1)</f>
        <v/>
      </c>
      <c r="F8" s="3" t="str">
        <f>IF(IFERROR($B8,"E")="E","",IF(LEFT($B8,1)=F$2,MAX(F$2:F7)+1,""))</f>
        <v/>
      </c>
      <c r="G8" s="3" t="str">
        <f>IF(IFERROR($B8,"E")="E","",IF(LEFT($B8,2)=G$2,MAX(G$2:G7)+1,IF(LEFT($B8,2)=LEFT(G$2,1)&amp;"S",MAX(G$2:G7)+1,"")))</f>
        <v/>
      </c>
      <c r="H8" s="3" t="str">
        <f>IF(IFERROR($B8,"E")="E","",IF(LEFT($B8,3)=H$2,MAX(H$2:H7)+1,""))</f>
        <v/>
      </c>
      <c r="I8" s="3" t="str">
        <f>IF(IFERROR($B8,"E")="E","",IF(LEFT($B8,1)=I$2,MAX(I$2:I7)+1,""))</f>
        <v/>
      </c>
      <c r="J8" s="3" t="str">
        <f>IF(IFERROR($B8,"E")="E","",IF(LEFT($B8,2)=J$2,MAX(J$2:J7)+1,IF(LEFT($B8,2)=LEFT(J$2,1)&amp;"S",MAX(J$2:J7)+1,"")))</f>
        <v/>
      </c>
      <c r="K8" s="3" t="str">
        <f>IF(IFERROR($B8,"E")="E","",IF(LEFT($B8,3)=K$2,MAX(K$2:K7)+1,""))</f>
        <v/>
      </c>
      <c r="L8" s="3" t="str">
        <f>IF(IFERROR($B8,"E")="E","",IF(LEFT($B8,1)=L$2,MAX(L$2:L7)+1,""))</f>
        <v/>
      </c>
      <c r="M8" s="3" t="str">
        <f>IF(IFERROR($B8,"E")="E","",IF(LEFT($B8,2)=M$2,MAX(M$2:M7)+1,IF(LEFT($B8,2)=LEFT(M$2,1)&amp;"S",MAX(M$2:M7)+1,"")))</f>
        <v/>
      </c>
      <c r="N8" s="3" t="str">
        <f>IF(IFERROR($B8,"E")="E","",IF(LEFT($B8,3)=N$2,MAX(N$2:N7)+1,""))</f>
        <v/>
      </c>
      <c r="O8" s="3" t="str">
        <f>IF(IFERROR(FIND("U",$B8,1),0)=0,"",MAX(O$2:O7)+1)</f>
        <v/>
      </c>
      <c r="P8" s="3" t="str">
        <f>IF(IFERROR(FIND("F",$B8,1),0)=0,"",MAX(P$2:P7)+1)</f>
        <v/>
      </c>
      <c r="Q8" s="3" t="str">
        <f>IF(IFERROR(FIND("MJ",$B8,1),0)=0,"",MAX(Q$2:Q7)+1)</f>
        <v/>
      </c>
      <c r="R8" s="3" t="str">
        <f>IF(IFERROR(FIND("WJ",$B8,1),0)=0,"",MAX(R$2:R7)+1)</f>
        <v/>
      </c>
      <c r="S8" s="3" t="str">
        <f>IF(IFERROR(FIND("XJ",$B8,1),0)=0,"",MAX(S$2:S7)+1)</f>
        <v/>
      </c>
      <c r="T8" s="3" t="str">
        <f>IF(IFERROR(FIND("J",$B8,1),0)=0,"",MAX(T$2:T7)+1)</f>
        <v/>
      </c>
      <c r="U8" s="3" t="str">
        <f>IF(IFERROR(FIND("N",$B8,1),0)=0,"",MAX(U$2:U7)+1)</f>
        <v/>
      </c>
      <c r="V8" s="2">
        <f t="shared" si="0"/>
        <v>0</v>
      </c>
      <c r="W8" s="2" t="e">
        <f>VLOOKUP($A8,#REF!,10,FALSE)</f>
        <v>#REF!</v>
      </c>
    </row>
    <row r="9" spans="1:23" x14ac:dyDescent="0.25">
      <c r="A9" s="3">
        <v>407</v>
      </c>
      <c r="B9" s="2" t="e">
        <f>VLOOKUP($A9,#REF!,3,FALSE)</f>
        <v>#REF!</v>
      </c>
      <c r="C9" s="4" t="e">
        <f>VLOOKUP(A9,Results!A:C,3,FALSE)-Reformat!$H$1+VLOOKUP(A9,'Sun Results'!A:C,3,FALSE)-#REF!</f>
        <v>#N/A</v>
      </c>
      <c r="D9" s="3" t="e">
        <f>VLOOKUP(A9,Results!A:F,4,FALSE)+VLOOKUP(A9,'Sun Results'!A:D,4,FALSE)</f>
        <v>#N/A</v>
      </c>
      <c r="E9" s="3" t="str">
        <f>IF(IFERROR($B9,"E")="E","",MAX(E$2:E8)+1)</f>
        <v/>
      </c>
      <c r="F9" s="3" t="str">
        <f>IF(IFERROR($B9,"E")="E","",IF(LEFT($B9,1)=F$2,MAX(F$2:F8)+1,""))</f>
        <v/>
      </c>
      <c r="G9" s="3" t="str">
        <f>IF(IFERROR($B9,"E")="E","",IF(LEFT($B9,2)=G$2,MAX(G$2:G8)+1,IF(LEFT($B9,2)=LEFT(G$2,1)&amp;"S",MAX(G$2:G8)+1,"")))</f>
        <v/>
      </c>
      <c r="H9" s="3" t="str">
        <f>IF(IFERROR($B9,"E")="E","",IF(LEFT($B9,3)=H$2,MAX(H$2:H8)+1,""))</f>
        <v/>
      </c>
      <c r="I9" s="3" t="str">
        <f>IF(IFERROR($B9,"E")="E","",IF(LEFT($B9,1)=I$2,MAX(I$2:I8)+1,""))</f>
        <v/>
      </c>
      <c r="J9" s="3" t="str">
        <f>IF(IFERROR($B9,"E")="E","",IF(LEFT($B9,2)=J$2,MAX(J$2:J8)+1,IF(LEFT($B9,2)=LEFT(J$2,1)&amp;"S",MAX(J$2:J8)+1,"")))</f>
        <v/>
      </c>
      <c r="K9" s="3" t="str">
        <f>IF(IFERROR($B9,"E")="E","",IF(LEFT($B9,3)=K$2,MAX(K$2:K8)+1,""))</f>
        <v/>
      </c>
      <c r="L9" s="3" t="str">
        <f>IF(IFERROR($B9,"E")="E","",IF(LEFT($B9,1)=L$2,MAX(L$2:L8)+1,""))</f>
        <v/>
      </c>
      <c r="M9" s="3" t="str">
        <f>IF(IFERROR($B9,"E")="E","",IF(LEFT($B9,2)=M$2,MAX(M$2:M8)+1,IF(LEFT($B9,2)=LEFT(M$2,1)&amp;"S",MAX(M$2:M8)+1,"")))</f>
        <v/>
      </c>
      <c r="N9" s="3" t="str">
        <f>IF(IFERROR($B9,"E")="E","",IF(LEFT($B9,3)=N$2,MAX(N$2:N8)+1,""))</f>
        <v/>
      </c>
      <c r="O9" s="3" t="str">
        <f>IF(IFERROR(FIND("U",$B9,1),0)=0,"",MAX(O$2:O8)+1)</f>
        <v/>
      </c>
      <c r="P9" s="3" t="str">
        <f>IF(IFERROR(FIND("F",$B9,1),0)=0,"",MAX(P$2:P8)+1)</f>
        <v/>
      </c>
      <c r="Q9" s="3" t="str">
        <f>IF(IFERROR(FIND("MJ",$B9,1),0)=0,"",MAX(Q$2:Q8)+1)</f>
        <v/>
      </c>
      <c r="R9" s="3" t="str">
        <f>IF(IFERROR(FIND("WJ",$B9,1),0)=0,"",MAX(R$2:R8)+1)</f>
        <v/>
      </c>
      <c r="S9" s="3" t="str">
        <f>IF(IFERROR(FIND("XJ",$B9,1),0)=0,"",MAX(S$2:S8)+1)</f>
        <v/>
      </c>
      <c r="T9" s="3" t="str">
        <f>IF(IFERROR(FIND("J",$B9,1),0)=0,"",MAX(T$2:T8)+1)</f>
        <v/>
      </c>
      <c r="U9" s="3" t="str">
        <f>IF(IFERROR(FIND("N",$B9,1),0)=0,"",MAX(U$2:U8)+1)</f>
        <v/>
      </c>
      <c r="V9" s="2">
        <f t="shared" si="0"/>
        <v>0</v>
      </c>
      <c r="W9" s="2" t="e">
        <f>VLOOKUP($A9,#REF!,10,FALSE)</f>
        <v>#REF!</v>
      </c>
    </row>
    <row r="10" spans="1:23" x14ac:dyDescent="0.25">
      <c r="A10" s="3">
        <v>408</v>
      </c>
      <c r="B10" s="2" t="e">
        <f>VLOOKUP($A10,#REF!,3,FALSE)</f>
        <v>#REF!</v>
      </c>
      <c r="C10" s="4" t="e">
        <f>VLOOKUP(A10,Results!A:C,3,FALSE)-Reformat!$H$1+VLOOKUP(A10,'Sun Results'!A:C,3,FALSE)-#REF!</f>
        <v>#N/A</v>
      </c>
      <c r="D10" s="3" t="e">
        <f>VLOOKUP(A10,Results!A:F,4,FALSE)+VLOOKUP(A10,'Sun Results'!A:D,4,FALSE)</f>
        <v>#N/A</v>
      </c>
      <c r="E10" s="3" t="str">
        <f>IF(IFERROR($B10,"E")="E","",MAX(E$2:E9)+1)</f>
        <v/>
      </c>
      <c r="F10" s="3" t="str">
        <f>IF(IFERROR($B10,"E")="E","",IF(LEFT($B10,1)=F$2,MAX(F$2:F9)+1,""))</f>
        <v/>
      </c>
      <c r="G10" s="3" t="str">
        <f>IF(IFERROR($B10,"E")="E","",IF(LEFT($B10,2)=G$2,MAX(G$2:G9)+1,IF(LEFT($B10,2)=LEFT(G$2,1)&amp;"S",MAX(G$2:G9)+1,"")))</f>
        <v/>
      </c>
      <c r="H10" s="3" t="str">
        <f>IF(IFERROR($B10,"E")="E","",IF(LEFT($B10,3)=H$2,MAX(H$2:H9)+1,""))</f>
        <v/>
      </c>
      <c r="I10" s="3" t="str">
        <f>IF(IFERROR($B10,"E")="E","",IF(LEFT($B10,1)=I$2,MAX(I$2:I9)+1,""))</f>
        <v/>
      </c>
      <c r="J10" s="3" t="str">
        <f>IF(IFERROR($B10,"E")="E","",IF(LEFT($B10,2)=J$2,MAX(J$2:J9)+1,IF(LEFT($B10,2)=LEFT(J$2,1)&amp;"S",MAX(J$2:J9)+1,"")))</f>
        <v/>
      </c>
      <c r="K10" s="3" t="str">
        <f>IF(IFERROR($B10,"E")="E","",IF(LEFT($B10,3)=K$2,MAX(K$2:K9)+1,""))</f>
        <v/>
      </c>
      <c r="L10" s="3" t="str">
        <f>IF(IFERROR($B10,"E")="E","",IF(LEFT($B10,1)=L$2,MAX(L$2:L9)+1,""))</f>
        <v/>
      </c>
      <c r="M10" s="3" t="str">
        <f>IF(IFERROR($B10,"E")="E","",IF(LEFT($B10,2)=M$2,MAX(M$2:M9)+1,IF(LEFT($B10,2)=LEFT(M$2,1)&amp;"S",MAX(M$2:M9)+1,"")))</f>
        <v/>
      </c>
      <c r="N10" s="3" t="str">
        <f>IF(IFERROR($B10,"E")="E","",IF(LEFT($B10,3)=N$2,MAX(N$2:N9)+1,""))</f>
        <v/>
      </c>
      <c r="O10" s="3" t="str">
        <f>IF(IFERROR(FIND("U",$B10,1),0)=0,"",MAX(O$2:O9)+1)</f>
        <v/>
      </c>
      <c r="P10" s="3" t="str">
        <f>IF(IFERROR(FIND("F",$B10,1),0)=0,"",MAX(P$2:P9)+1)</f>
        <v/>
      </c>
      <c r="Q10" s="3" t="str">
        <f>IF(IFERROR(FIND("MJ",$B10,1),0)=0,"",MAX(Q$2:Q9)+1)</f>
        <v/>
      </c>
      <c r="R10" s="3" t="str">
        <f>IF(IFERROR(FIND("WJ",$B10,1),0)=0,"",MAX(R$2:R9)+1)</f>
        <v/>
      </c>
      <c r="S10" s="3" t="str">
        <f>IF(IFERROR(FIND("XJ",$B10,1),0)=0,"",MAX(S$2:S9)+1)</f>
        <v/>
      </c>
      <c r="T10" s="3" t="str">
        <f>IF(IFERROR(FIND("J",$B10,1),0)=0,"",MAX(T$2:T9)+1)</f>
        <v/>
      </c>
      <c r="U10" s="3" t="str">
        <f>IF(IFERROR(FIND("N",$B10,1),0)=0,"",MAX(U$2:U9)+1)</f>
        <v/>
      </c>
      <c r="V10" s="2">
        <f t="shared" si="0"/>
        <v>0</v>
      </c>
      <c r="W10" s="2" t="e">
        <f>VLOOKUP($A10,#REF!,10,FALSE)</f>
        <v>#REF!</v>
      </c>
    </row>
    <row r="11" spans="1:23" x14ac:dyDescent="0.25">
      <c r="A11" s="3">
        <v>409</v>
      </c>
      <c r="B11" s="2" t="e">
        <f>VLOOKUP($A11,#REF!,3,FALSE)</f>
        <v>#REF!</v>
      </c>
      <c r="C11" s="4" t="e">
        <f>VLOOKUP(A11,Results!A:C,3,FALSE)-Reformat!$H$1+VLOOKUP(A11,'Sun Results'!A:C,3,FALSE)-#REF!</f>
        <v>#N/A</v>
      </c>
      <c r="D11" s="3" t="e">
        <f>VLOOKUP(A11,Results!A:F,4,FALSE)+VLOOKUP(A11,'Sun Results'!A:D,4,FALSE)</f>
        <v>#N/A</v>
      </c>
      <c r="E11" s="3" t="str">
        <f>IF(IFERROR($B11,"E")="E","",MAX(E$2:E10)+1)</f>
        <v/>
      </c>
      <c r="F11" s="3" t="str">
        <f>IF(IFERROR($B11,"E")="E","",IF(LEFT($B11,1)=F$2,MAX(F$2:F10)+1,""))</f>
        <v/>
      </c>
      <c r="G11" s="3" t="str">
        <f>IF(IFERROR($B11,"E")="E","",IF(LEFT($B11,2)=G$2,MAX(G$2:G10)+1,IF(LEFT($B11,2)=LEFT(G$2,1)&amp;"S",MAX(G$2:G10)+1,"")))</f>
        <v/>
      </c>
      <c r="H11" s="3" t="str">
        <f>IF(IFERROR($B11,"E")="E","",IF(LEFT($B11,3)=H$2,MAX(H$2:H10)+1,""))</f>
        <v/>
      </c>
      <c r="I11" s="3" t="str">
        <f>IF(IFERROR($B11,"E")="E","",IF(LEFT($B11,1)=I$2,MAX(I$2:I10)+1,""))</f>
        <v/>
      </c>
      <c r="J11" s="3" t="str">
        <f>IF(IFERROR($B11,"E")="E","",IF(LEFT($B11,2)=J$2,MAX(J$2:J10)+1,IF(LEFT($B11,2)=LEFT(J$2,1)&amp;"S",MAX(J$2:J10)+1,"")))</f>
        <v/>
      </c>
      <c r="K11" s="3" t="str">
        <f>IF(IFERROR($B11,"E")="E","",IF(LEFT($B11,3)=K$2,MAX(K$2:K10)+1,""))</f>
        <v/>
      </c>
      <c r="L11" s="3" t="str">
        <f>IF(IFERROR($B11,"E")="E","",IF(LEFT($B11,1)=L$2,MAX(L$2:L10)+1,""))</f>
        <v/>
      </c>
      <c r="M11" s="3" t="str">
        <f>IF(IFERROR($B11,"E")="E","",IF(LEFT($B11,2)=M$2,MAX(M$2:M10)+1,IF(LEFT($B11,2)=LEFT(M$2,1)&amp;"S",MAX(M$2:M10)+1,"")))</f>
        <v/>
      </c>
      <c r="N11" s="3" t="str">
        <f>IF(IFERROR($B11,"E")="E","",IF(LEFT($B11,3)=N$2,MAX(N$2:N10)+1,""))</f>
        <v/>
      </c>
      <c r="O11" s="3" t="str">
        <f>IF(IFERROR(FIND("U",$B11,1),0)=0,"",MAX(O$2:O10)+1)</f>
        <v/>
      </c>
      <c r="P11" s="3" t="str">
        <f>IF(IFERROR(FIND("F",$B11,1),0)=0,"",MAX(P$2:P10)+1)</f>
        <v/>
      </c>
      <c r="Q11" s="3" t="str">
        <f>IF(IFERROR(FIND("MJ",$B11,1),0)=0,"",MAX(Q$2:Q10)+1)</f>
        <v/>
      </c>
      <c r="R11" s="3" t="str">
        <f>IF(IFERROR(FIND("WJ",$B11,1),0)=0,"",MAX(R$2:R10)+1)</f>
        <v/>
      </c>
      <c r="S11" s="3" t="str">
        <f>IF(IFERROR(FIND("XJ",$B11,1),0)=0,"",MAX(S$2:S10)+1)</f>
        <v/>
      </c>
      <c r="T11" s="3" t="str">
        <f>IF(IFERROR(FIND("J",$B11,1),0)=0,"",MAX(T$2:T10)+1)</f>
        <v/>
      </c>
      <c r="U11" s="3" t="str">
        <f>IF(IFERROR(FIND("N",$B11,1),0)=0,"",MAX(U$2:U10)+1)</f>
        <v/>
      </c>
      <c r="V11" s="2">
        <f t="shared" si="0"/>
        <v>0</v>
      </c>
      <c r="W11" s="2" t="e">
        <f>VLOOKUP($A11,#REF!,10,FALSE)</f>
        <v>#REF!</v>
      </c>
    </row>
    <row r="12" spans="1:23" x14ac:dyDescent="0.25">
      <c r="A12" s="3">
        <v>410</v>
      </c>
      <c r="B12" s="2" t="e">
        <f>VLOOKUP($A12,#REF!,3,FALSE)</f>
        <v>#REF!</v>
      </c>
      <c r="C12" s="4" t="e">
        <f>VLOOKUP(A12,Results!A:C,3,FALSE)-Reformat!$H$1+VLOOKUP(A12,'Sun Results'!A:C,3,FALSE)-#REF!</f>
        <v>#N/A</v>
      </c>
      <c r="D12" s="3" t="e">
        <f>VLOOKUP(A12,Results!A:F,4,FALSE)+VLOOKUP(A12,'Sun Results'!A:D,4,FALSE)</f>
        <v>#N/A</v>
      </c>
      <c r="E12" s="3" t="str">
        <f>IF(IFERROR($B12,"E")="E","",MAX(E$2:E11)+1)</f>
        <v/>
      </c>
      <c r="F12" s="3" t="str">
        <f>IF(IFERROR($B12,"E")="E","",IF(LEFT($B12,1)=F$2,MAX(F$2:F11)+1,""))</f>
        <v/>
      </c>
      <c r="G12" s="3" t="str">
        <f>IF(IFERROR($B12,"E")="E","",IF(LEFT($B12,2)=G$2,MAX(G$2:G11)+1,IF(LEFT($B12,2)=LEFT(G$2,1)&amp;"S",MAX(G$2:G11)+1,"")))</f>
        <v/>
      </c>
      <c r="H12" s="3" t="str">
        <f>IF(IFERROR($B12,"E")="E","",IF(LEFT($B12,3)=H$2,MAX(H$2:H11)+1,""))</f>
        <v/>
      </c>
      <c r="I12" s="3" t="str">
        <f>IF(IFERROR($B12,"E")="E","",IF(LEFT($B12,1)=I$2,MAX(I$2:I11)+1,""))</f>
        <v/>
      </c>
      <c r="J12" s="3" t="str">
        <f>IF(IFERROR($B12,"E")="E","",IF(LEFT($B12,2)=J$2,MAX(J$2:J11)+1,IF(LEFT($B12,2)=LEFT(J$2,1)&amp;"S",MAX(J$2:J11)+1,"")))</f>
        <v/>
      </c>
      <c r="K12" s="3" t="str">
        <f>IF(IFERROR($B12,"E")="E","",IF(LEFT($B12,3)=K$2,MAX(K$2:K11)+1,""))</f>
        <v/>
      </c>
      <c r="L12" s="3" t="str">
        <f>IF(IFERROR($B12,"E")="E","",IF(LEFT($B12,1)=L$2,MAX(L$2:L11)+1,""))</f>
        <v/>
      </c>
      <c r="M12" s="3" t="str">
        <f>IF(IFERROR($B12,"E")="E","",IF(LEFT($B12,2)=M$2,MAX(M$2:M11)+1,IF(LEFT($B12,2)=LEFT(M$2,1)&amp;"S",MAX(M$2:M11)+1,"")))</f>
        <v/>
      </c>
      <c r="N12" s="3" t="str">
        <f>IF(IFERROR($B12,"E")="E","",IF(LEFT($B12,3)=N$2,MAX(N$2:N11)+1,""))</f>
        <v/>
      </c>
      <c r="O12" s="3" t="str">
        <f>IF(IFERROR(FIND("U",$B12,1),0)=0,"",MAX(O$2:O11)+1)</f>
        <v/>
      </c>
      <c r="P12" s="3" t="str">
        <f>IF(IFERROR(FIND("F",$B12,1),0)=0,"",MAX(P$2:P11)+1)</f>
        <v/>
      </c>
      <c r="Q12" s="3" t="str">
        <f>IF(IFERROR(FIND("MJ",$B12,1),0)=0,"",MAX(Q$2:Q11)+1)</f>
        <v/>
      </c>
      <c r="R12" s="3" t="str">
        <f>IF(IFERROR(FIND("WJ",$B12,1),0)=0,"",MAX(R$2:R11)+1)</f>
        <v/>
      </c>
      <c r="S12" s="3" t="str">
        <f>IF(IFERROR(FIND("XJ",$B12,1),0)=0,"",MAX(S$2:S11)+1)</f>
        <v/>
      </c>
      <c r="T12" s="3" t="str">
        <f>IF(IFERROR(FIND("J",$B12,1),0)=0,"",MAX(T$2:T11)+1)</f>
        <v/>
      </c>
      <c r="U12" s="3" t="str">
        <f>IF(IFERROR(FIND("N",$B12,1),0)=0,"",MAX(U$2:U11)+1)</f>
        <v/>
      </c>
      <c r="V12" s="2">
        <f t="shared" si="0"/>
        <v>0</v>
      </c>
      <c r="W12" s="2" t="e">
        <f>VLOOKUP($A12,#REF!,10,FALSE)</f>
        <v>#REF!</v>
      </c>
    </row>
    <row r="13" spans="1:23" x14ac:dyDescent="0.25">
      <c r="A13" s="3">
        <v>411</v>
      </c>
      <c r="B13" s="2" t="e">
        <f>VLOOKUP($A13,#REF!,3,FALSE)</f>
        <v>#REF!</v>
      </c>
      <c r="C13" s="4" t="e">
        <f>VLOOKUP(A13,Results!A:C,3,FALSE)-Reformat!$H$1+VLOOKUP(A13,'Sun Results'!A:C,3,FALSE)-#REF!</f>
        <v>#N/A</v>
      </c>
      <c r="D13" s="3" t="e">
        <f>VLOOKUP(A13,Results!A:F,4,FALSE)+VLOOKUP(A13,'Sun Results'!A:D,4,FALSE)</f>
        <v>#N/A</v>
      </c>
      <c r="E13" s="3" t="str">
        <f>IF(IFERROR($B13,"E")="E","",MAX(E$2:E12)+1)</f>
        <v/>
      </c>
      <c r="F13" s="3" t="str">
        <f>IF(IFERROR($B13,"E")="E","",IF(LEFT($B13,1)=F$2,MAX(F$2:F12)+1,""))</f>
        <v/>
      </c>
      <c r="G13" s="3" t="str">
        <f>IF(IFERROR($B13,"E")="E","",IF(LEFT($B13,2)=G$2,MAX(G$2:G12)+1,IF(LEFT($B13,2)=LEFT(G$2,1)&amp;"S",MAX(G$2:G12)+1,"")))</f>
        <v/>
      </c>
      <c r="H13" s="3" t="str">
        <f>IF(IFERROR($B13,"E")="E","",IF(LEFT($B13,3)=H$2,MAX(H$2:H12)+1,""))</f>
        <v/>
      </c>
      <c r="I13" s="3" t="str">
        <f>IF(IFERROR($B13,"E")="E","",IF(LEFT($B13,1)=I$2,MAX(I$2:I12)+1,""))</f>
        <v/>
      </c>
      <c r="J13" s="3" t="str">
        <f>IF(IFERROR($B13,"E")="E","",IF(LEFT($B13,2)=J$2,MAX(J$2:J12)+1,IF(LEFT($B13,2)=LEFT(J$2,1)&amp;"S",MAX(J$2:J12)+1,"")))</f>
        <v/>
      </c>
      <c r="K13" s="3" t="str">
        <f>IF(IFERROR($B13,"E")="E","",IF(LEFT($B13,3)=K$2,MAX(K$2:K12)+1,""))</f>
        <v/>
      </c>
      <c r="L13" s="3" t="str">
        <f>IF(IFERROR($B13,"E")="E","",IF(LEFT($B13,1)=L$2,MAX(L$2:L12)+1,""))</f>
        <v/>
      </c>
      <c r="M13" s="3" t="str">
        <f>IF(IFERROR($B13,"E")="E","",IF(LEFT($B13,2)=M$2,MAX(M$2:M12)+1,IF(LEFT($B13,2)=LEFT(M$2,1)&amp;"S",MAX(M$2:M12)+1,"")))</f>
        <v/>
      </c>
      <c r="N13" s="3" t="str">
        <f>IF(IFERROR($B13,"E")="E","",IF(LEFT($B13,3)=N$2,MAX(N$2:N12)+1,""))</f>
        <v/>
      </c>
      <c r="O13" s="3" t="str">
        <f>IF(IFERROR(FIND("U",$B13,1),0)=0,"",MAX(O$2:O12)+1)</f>
        <v/>
      </c>
      <c r="P13" s="3" t="str">
        <f>IF(IFERROR(FIND("F",$B13,1),0)=0,"",MAX(P$2:P12)+1)</f>
        <v/>
      </c>
      <c r="Q13" s="3" t="str">
        <f>IF(IFERROR(FIND("MJ",$B13,1),0)=0,"",MAX(Q$2:Q12)+1)</f>
        <v/>
      </c>
      <c r="R13" s="3" t="str">
        <f>IF(IFERROR(FIND("WJ",$B13,1),0)=0,"",MAX(R$2:R12)+1)</f>
        <v/>
      </c>
      <c r="S13" s="3" t="str">
        <f>IF(IFERROR(FIND("XJ",$B13,1),0)=0,"",MAX(S$2:S12)+1)</f>
        <v/>
      </c>
      <c r="T13" s="3" t="str">
        <f>IF(IFERROR(FIND("J",$B13,1),0)=0,"",MAX(T$2:T12)+1)</f>
        <v/>
      </c>
      <c r="U13" s="3" t="str">
        <f>IF(IFERROR(FIND("N",$B13,1),0)=0,"",MAX(U$2:U12)+1)</f>
        <v/>
      </c>
      <c r="V13" s="2">
        <f t="shared" si="0"/>
        <v>0</v>
      </c>
      <c r="W13" s="2" t="e">
        <f>VLOOKUP($A13,#REF!,10,FALSE)</f>
        <v>#REF!</v>
      </c>
    </row>
    <row r="14" spans="1:23" x14ac:dyDescent="0.25">
      <c r="A14" s="3">
        <v>412</v>
      </c>
      <c r="B14" s="2" t="e">
        <f>VLOOKUP($A14,#REF!,3,FALSE)</f>
        <v>#REF!</v>
      </c>
      <c r="C14" s="4" t="e">
        <f>VLOOKUP(A14,Results!A:C,3,FALSE)-Reformat!$H$1+VLOOKUP(A14,'Sun Results'!A:C,3,FALSE)-#REF!</f>
        <v>#N/A</v>
      </c>
      <c r="D14" s="3" t="e">
        <f>VLOOKUP(A14,Results!A:F,4,FALSE)+VLOOKUP(A14,'Sun Results'!A:D,4,FALSE)</f>
        <v>#N/A</v>
      </c>
      <c r="E14" s="3" t="str">
        <f>IF(IFERROR($B14,"E")="E","",MAX(E$2:E13)+1)</f>
        <v/>
      </c>
      <c r="F14" s="3" t="str">
        <f>IF(IFERROR($B14,"E")="E","",IF(LEFT($B14,1)=F$2,MAX(F$2:F13)+1,""))</f>
        <v/>
      </c>
      <c r="G14" s="3" t="str">
        <f>IF(IFERROR($B14,"E")="E","",IF(LEFT($B14,2)=G$2,MAX(G$2:G13)+1,IF(LEFT($B14,2)=LEFT(G$2,1)&amp;"S",MAX(G$2:G13)+1,"")))</f>
        <v/>
      </c>
      <c r="H14" s="3" t="str">
        <f>IF(IFERROR($B14,"E")="E","",IF(LEFT($B14,3)=H$2,MAX(H$2:H13)+1,""))</f>
        <v/>
      </c>
      <c r="I14" s="3" t="str">
        <f>IF(IFERROR($B14,"E")="E","",IF(LEFT($B14,1)=I$2,MAX(I$2:I13)+1,""))</f>
        <v/>
      </c>
      <c r="J14" s="3" t="str">
        <f>IF(IFERROR($B14,"E")="E","",IF(LEFT($B14,2)=J$2,MAX(J$2:J13)+1,IF(LEFT($B14,2)=LEFT(J$2,1)&amp;"S",MAX(J$2:J13)+1,"")))</f>
        <v/>
      </c>
      <c r="K14" s="3" t="str">
        <f>IF(IFERROR($B14,"E")="E","",IF(LEFT($B14,3)=K$2,MAX(K$2:K13)+1,""))</f>
        <v/>
      </c>
      <c r="L14" s="3" t="str">
        <f>IF(IFERROR($B14,"E")="E","",IF(LEFT($B14,1)=L$2,MAX(L$2:L13)+1,""))</f>
        <v/>
      </c>
      <c r="M14" s="3" t="str">
        <f>IF(IFERROR($B14,"E")="E","",IF(LEFT($B14,2)=M$2,MAX(M$2:M13)+1,IF(LEFT($B14,2)=LEFT(M$2,1)&amp;"S",MAX(M$2:M13)+1,"")))</f>
        <v/>
      </c>
      <c r="N14" s="3" t="str">
        <f>IF(IFERROR($B14,"E")="E","",IF(LEFT($B14,3)=N$2,MAX(N$2:N13)+1,""))</f>
        <v/>
      </c>
      <c r="O14" s="3" t="str">
        <f>IF(IFERROR(FIND("U",$B14,1),0)=0,"",MAX(O$2:O13)+1)</f>
        <v/>
      </c>
      <c r="P14" s="3" t="str">
        <f>IF(IFERROR(FIND("F",$B14,1),0)=0,"",MAX(P$2:P13)+1)</f>
        <v/>
      </c>
      <c r="Q14" s="3" t="str">
        <f>IF(IFERROR(FIND("MJ",$B14,1),0)=0,"",MAX(Q$2:Q13)+1)</f>
        <v/>
      </c>
      <c r="R14" s="3" t="str">
        <f>IF(IFERROR(FIND("WJ",$B14,1),0)=0,"",MAX(R$2:R13)+1)</f>
        <v/>
      </c>
      <c r="S14" s="3" t="str">
        <f>IF(IFERROR(FIND("XJ",$B14,1),0)=0,"",MAX(S$2:S13)+1)</f>
        <v/>
      </c>
      <c r="T14" s="3" t="str">
        <f>IF(IFERROR(FIND("J",$B14,1),0)=0,"",MAX(T$2:T13)+1)</f>
        <v/>
      </c>
      <c r="U14" s="3" t="str">
        <f>IF(IFERROR(FIND("N",$B14,1),0)=0,"",MAX(U$2:U13)+1)</f>
        <v/>
      </c>
      <c r="V14" s="2">
        <f t="shared" si="0"/>
        <v>0</v>
      </c>
      <c r="W14" s="2" t="e">
        <f>VLOOKUP($A14,#REF!,10,FALSE)</f>
        <v>#REF!</v>
      </c>
    </row>
    <row r="15" spans="1:23" x14ac:dyDescent="0.25">
      <c r="A15" s="3">
        <v>413</v>
      </c>
      <c r="B15" s="2" t="e">
        <f>VLOOKUP($A15,#REF!,3,FALSE)</f>
        <v>#REF!</v>
      </c>
      <c r="C15" s="4" t="e">
        <f>VLOOKUP(A15,Results!A:C,3,FALSE)-Reformat!$H$1+VLOOKUP(A15,'Sun Results'!A:C,3,FALSE)-#REF!</f>
        <v>#N/A</v>
      </c>
      <c r="D15" s="3" t="e">
        <f>VLOOKUP(A15,Results!A:F,4,FALSE)+VLOOKUP(A15,'Sun Results'!A:D,4,FALSE)</f>
        <v>#N/A</v>
      </c>
      <c r="E15" s="3" t="str">
        <f>IF(IFERROR($B15,"E")="E","",MAX(E$2:E14)+1)</f>
        <v/>
      </c>
      <c r="F15" s="3" t="str">
        <f>IF(IFERROR($B15,"E")="E","",IF(LEFT($B15,1)=F$2,MAX(F$2:F14)+1,""))</f>
        <v/>
      </c>
      <c r="G15" s="3" t="str">
        <f>IF(IFERROR($B15,"E")="E","",IF(LEFT($B15,2)=G$2,MAX(G$2:G14)+1,IF(LEFT($B15,2)=LEFT(G$2,1)&amp;"S",MAX(G$2:G14)+1,"")))</f>
        <v/>
      </c>
      <c r="H15" s="3" t="str">
        <f>IF(IFERROR($B15,"E")="E","",IF(LEFT($B15,3)=H$2,MAX(H$2:H14)+1,""))</f>
        <v/>
      </c>
      <c r="I15" s="3" t="str">
        <f>IF(IFERROR($B15,"E")="E","",IF(LEFT($B15,1)=I$2,MAX(I$2:I14)+1,""))</f>
        <v/>
      </c>
      <c r="J15" s="3" t="str">
        <f>IF(IFERROR($B15,"E")="E","",IF(LEFT($B15,2)=J$2,MAX(J$2:J14)+1,IF(LEFT($B15,2)=LEFT(J$2,1)&amp;"S",MAX(J$2:J14)+1,"")))</f>
        <v/>
      </c>
      <c r="K15" s="3" t="str">
        <f>IF(IFERROR($B15,"E")="E","",IF(LEFT($B15,3)=K$2,MAX(K$2:K14)+1,""))</f>
        <v/>
      </c>
      <c r="L15" s="3" t="str">
        <f>IF(IFERROR($B15,"E")="E","",IF(LEFT($B15,1)=L$2,MAX(L$2:L14)+1,""))</f>
        <v/>
      </c>
      <c r="M15" s="3" t="str">
        <f>IF(IFERROR($B15,"E")="E","",IF(LEFT($B15,2)=M$2,MAX(M$2:M14)+1,IF(LEFT($B15,2)=LEFT(M$2,1)&amp;"S",MAX(M$2:M14)+1,"")))</f>
        <v/>
      </c>
      <c r="N15" s="3" t="str">
        <f>IF(IFERROR($B15,"E")="E","",IF(LEFT($B15,3)=N$2,MAX(N$2:N14)+1,""))</f>
        <v/>
      </c>
      <c r="O15" s="3" t="str">
        <f>IF(IFERROR(FIND("U",$B15,1),0)=0,"",MAX(O$2:O14)+1)</f>
        <v/>
      </c>
      <c r="P15" s="3" t="str">
        <f>IF(IFERROR(FIND("F",$B15,1),0)=0,"",MAX(P$2:P14)+1)</f>
        <v/>
      </c>
      <c r="Q15" s="3" t="str">
        <f>IF(IFERROR(FIND("MJ",$B15,1),0)=0,"",MAX(Q$2:Q14)+1)</f>
        <v/>
      </c>
      <c r="R15" s="3" t="str">
        <f>IF(IFERROR(FIND("WJ",$B15,1),0)=0,"",MAX(R$2:R14)+1)</f>
        <v/>
      </c>
      <c r="S15" s="3" t="str">
        <f>IF(IFERROR(FIND("XJ",$B15,1),0)=0,"",MAX(S$2:S14)+1)</f>
        <v/>
      </c>
      <c r="T15" s="3" t="str">
        <f>IF(IFERROR(FIND("J",$B15,1),0)=0,"",MAX(T$2:T14)+1)</f>
        <v/>
      </c>
      <c r="U15" s="3" t="str">
        <f>IF(IFERROR(FIND("N",$B15,1),0)=0,"",MAX(U$2:U14)+1)</f>
        <v/>
      </c>
      <c r="V15" s="2">
        <f t="shared" si="0"/>
        <v>0</v>
      </c>
      <c r="W15" s="2" t="e">
        <f>VLOOKUP($A15,#REF!,10,FALSE)</f>
        <v>#REF!</v>
      </c>
    </row>
    <row r="16" spans="1:23" x14ac:dyDescent="0.25">
      <c r="A16" s="3">
        <v>414</v>
      </c>
      <c r="B16" s="2" t="e">
        <f>VLOOKUP($A16,#REF!,3,FALSE)</f>
        <v>#REF!</v>
      </c>
      <c r="C16" s="4" t="e">
        <f>VLOOKUP(A16,Results!A:C,3,FALSE)-Reformat!$H$1+VLOOKUP(A16,'Sun Results'!A:C,3,FALSE)-#REF!</f>
        <v>#N/A</v>
      </c>
      <c r="D16" s="3" t="e">
        <f>VLOOKUP(A16,Results!A:F,4,FALSE)+VLOOKUP(A16,'Sun Results'!A:D,4,FALSE)</f>
        <v>#N/A</v>
      </c>
      <c r="E16" s="3" t="str">
        <f>IF(IFERROR($B16,"E")="E","",MAX(E$2:E15)+1)</f>
        <v/>
      </c>
      <c r="F16" s="3" t="str">
        <f>IF(IFERROR($B16,"E")="E","",IF(LEFT($B16,1)=F$2,MAX(F$2:F15)+1,""))</f>
        <v/>
      </c>
      <c r="G16" s="3" t="str">
        <f>IF(IFERROR($B16,"E")="E","",IF(LEFT($B16,2)=G$2,MAX(G$2:G15)+1,IF(LEFT($B16,2)=LEFT(G$2,1)&amp;"S",MAX(G$2:G15)+1,"")))</f>
        <v/>
      </c>
      <c r="H16" s="3" t="str">
        <f>IF(IFERROR($B16,"E")="E","",IF(LEFT($B16,3)=H$2,MAX(H$2:H15)+1,""))</f>
        <v/>
      </c>
      <c r="I16" s="3" t="str">
        <f>IF(IFERROR($B16,"E")="E","",IF(LEFT($B16,1)=I$2,MAX(I$2:I15)+1,""))</f>
        <v/>
      </c>
      <c r="J16" s="3" t="str">
        <f>IF(IFERROR($B16,"E")="E","",IF(LEFT($B16,2)=J$2,MAX(J$2:J15)+1,IF(LEFT($B16,2)=LEFT(J$2,1)&amp;"S",MAX(J$2:J15)+1,"")))</f>
        <v/>
      </c>
      <c r="K16" s="3" t="str">
        <f>IF(IFERROR($B16,"E")="E","",IF(LEFT($B16,3)=K$2,MAX(K$2:K15)+1,""))</f>
        <v/>
      </c>
      <c r="L16" s="3" t="str">
        <f>IF(IFERROR($B16,"E")="E","",IF(LEFT($B16,1)=L$2,MAX(L$2:L15)+1,""))</f>
        <v/>
      </c>
      <c r="M16" s="3" t="str">
        <f>IF(IFERROR($B16,"E")="E","",IF(LEFT($B16,2)=M$2,MAX(M$2:M15)+1,IF(LEFT($B16,2)=LEFT(M$2,1)&amp;"S",MAX(M$2:M15)+1,"")))</f>
        <v/>
      </c>
      <c r="N16" s="3" t="str">
        <f>IF(IFERROR($B16,"E")="E","",IF(LEFT($B16,3)=N$2,MAX(N$2:N15)+1,""))</f>
        <v/>
      </c>
      <c r="O16" s="3" t="str">
        <f>IF(IFERROR(FIND("U",$B16,1),0)=0,"",MAX(O$2:O15)+1)</f>
        <v/>
      </c>
      <c r="P16" s="3" t="str">
        <f>IF(IFERROR(FIND("F",$B16,1),0)=0,"",MAX(P$2:P15)+1)</f>
        <v/>
      </c>
      <c r="Q16" s="3" t="str">
        <f>IF(IFERROR(FIND("MJ",$B16,1),0)=0,"",MAX(Q$2:Q15)+1)</f>
        <v/>
      </c>
      <c r="R16" s="3" t="str">
        <f>IF(IFERROR(FIND("WJ",$B16,1),0)=0,"",MAX(R$2:R15)+1)</f>
        <v/>
      </c>
      <c r="S16" s="3" t="str">
        <f>IF(IFERROR(FIND("XJ",$B16,1),0)=0,"",MAX(S$2:S15)+1)</f>
        <v/>
      </c>
      <c r="T16" s="3" t="str">
        <f>IF(IFERROR(FIND("J",$B16,1),0)=0,"",MAX(T$2:T15)+1)</f>
        <v/>
      </c>
      <c r="U16" s="3" t="str">
        <f>IF(IFERROR(FIND("N",$B16,1),0)=0,"",MAX(U$2:U15)+1)</f>
        <v/>
      </c>
      <c r="V16" s="2">
        <f t="shared" si="0"/>
        <v>0</v>
      </c>
      <c r="W16" s="2" t="e">
        <f>VLOOKUP($A16,#REF!,10,FALSE)</f>
        <v>#REF!</v>
      </c>
    </row>
    <row r="17" spans="1:23" x14ac:dyDescent="0.25">
      <c r="A17" s="13">
        <v>415</v>
      </c>
      <c r="B17" s="2" t="e">
        <f>VLOOKUP($A17,#REF!,3,FALSE)</f>
        <v>#REF!</v>
      </c>
      <c r="C17" s="4" t="e">
        <f>VLOOKUP(A17,Results!A:C,3,FALSE)-Reformat!$H$1+VLOOKUP(A17,'Sun Results'!A:C,3,FALSE)-#REF!</f>
        <v>#N/A</v>
      </c>
      <c r="D17" s="3" t="e">
        <f>VLOOKUP(A17,Results!A:F,4,FALSE)+VLOOKUP(A17,'Sun Results'!A:D,4,FALSE)</f>
        <v>#N/A</v>
      </c>
      <c r="E17" s="3" t="str">
        <f>IF(IFERROR($B17,"E")="E","",MAX(E$2:E16)+1)</f>
        <v/>
      </c>
      <c r="F17" s="3" t="str">
        <f>IF(IFERROR($B17,"E")="E","",IF(LEFT($B17,1)=F$2,MAX(F$2:F16)+1,""))</f>
        <v/>
      </c>
      <c r="G17" s="3" t="str">
        <f>IF(IFERROR($B17,"E")="E","",IF(LEFT($B17,2)=G$2,MAX(G$2:G16)+1,IF(LEFT($B17,2)=LEFT(G$2,1)&amp;"S",MAX(G$2:G16)+1,"")))</f>
        <v/>
      </c>
      <c r="H17" s="3" t="str">
        <f>IF(IFERROR($B17,"E")="E","",IF(LEFT($B17,3)=H$2,MAX(H$2:H16)+1,""))</f>
        <v/>
      </c>
      <c r="I17" s="3" t="str">
        <f>IF(IFERROR($B17,"E")="E","",IF(LEFT($B17,1)=I$2,MAX(I$2:I16)+1,""))</f>
        <v/>
      </c>
      <c r="J17" s="3" t="str">
        <f>IF(IFERROR($B17,"E")="E","",IF(LEFT($B17,2)=J$2,MAX(J$2:J16)+1,IF(LEFT($B17,2)=LEFT(J$2,1)&amp;"S",MAX(J$2:J16)+1,"")))</f>
        <v/>
      </c>
      <c r="K17" s="3" t="str">
        <f>IF(IFERROR($B17,"E")="E","",IF(LEFT($B17,3)=K$2,MAX(K$2:K16)+1,""))</f>
        <v/>
      </c>
      <c r="L17" s="3" t="str">
        <f>IF(IFERROR($B17,"E")="E","",IF(LEFT($B17,1)=L$2,MAX(L$2:L16)+1,""))</f>
        <v/>
      </c>
      <c r="M17" s="3" t="str">
        <f>IF(IFERROR($B17,"E")="E","",IF(LEFT($B17,2)=M$2,MAX(M$2:M16)+1,IF(LEFT($B17,2)=LEFT(M$2,1)&amp;"S",MAX(M$2:M16)+1,"")))</f>
        <v/>
      </c>
      <c r="N17" s="3" t="str">
        <f>IF(IFERROR($B17,"E")="E","",IF(LEFT($B17,3)=N$2,MAX(N$2:N16)+1,""))</f>
        <v/>
      </c>
      <c r="O17" s="3" t="str">
        <f>IF(IFERROR(FIND("U",$B17,1),0)=0,"",MAX(O$2:O16)+1)</f>
        <v/>
      </c>
      <c r="P17" s="3" t="str">
        <f>IF(IFERROR(FIND("F",$B17,1),0)=0,"",MAX(P$2:P16)+1)</f>
        <v/>
      </c>
      <c r="Q17" s="3" t="str">
        <f>IF(IFERROR(FIND("MJ",$B17,1),0)=0,"",MAX(Q$2:Q16)+1)</f>
        <v/>
      </c>
      <c r="R17" s="3" t="str">
        <f>IF(IFERROR(FIND("WJ",$B17,1),0)=0,"",MAX(R$2:R16)+1)</f>
        <v/>
      </c>
      <c r="S17" s="3" t="str">
        <f>IF(IFERROR(FIND("XJ",$B17,1),0)=0,"",MAX(S$2:S16)+1)</f>
        <v/>
      </c>
      <c r="T17" s="3" t="str">
        <f>IF(IFERROR(FIND("J",$B17,1),0)=0,"",MAX(T$2:T16)+1)</f>
        <v/>
      </c>
      <c r="U17" s="3" t="str">
        <f>IF(IFERROR(FIND("N",$B17,1),0)=0,"",MAX(U$2:U16)+1)</f>
        <v/>
      </c>
      <c r="V17" s="2">
        <f t="shared" si="0"/>
        <v>0</v>
      </c>
      <c r="W17" s="12" t="e">
        <f>VLOOKUP($A17,#REF!,10,FALSE)</f>
        <v>#REF!</v>
      </c>
    </row>
    <row r="18" spans="1:23" x14ac:dyDescent="0.25">
      <c r="A18" s="3">
        <v>416</v>
      </c>
      <c r="B18" s="2" t="e">
        <f>VLOOKUP($A18,#REF!,3,FALSE)</f>
        <v>#REF!</v>
      </c>
      <c r="C18" s="4" t="e">
        <f>VLOOKUP(A18,Results!A:C,3,FALSE)-Reformat!$H$1+VLOOKUP(A18,'Sun Results'!A:C,3,FALSE)-#REF!</f>
        <v>#N/A</v>
      </c>
      <c r="D18" s="3" t="e">
        <f>VLOOKUP(A18,Results!A:F,4,FALSE)+VLOOKUP(A18,'Sun Results'!A:D,4,FALSE)</f>
        <v>#N/A</v>
      </c>
      <c r="E18" s="3" t="str">
        <f>IF(IFERROR($B18,"E")="E","",MAX(E$2:E17)+1)</f>
        <v/>
      </c>
      <c r="F18" s="3" t="str">
        <f>IF(IFERROR($B18,"E")="E","",IF(LEFT($B18,1)=F$2,MAX(F$2:F17)+1,""))</f>
        <v/>
      </c>
      <c r="G18" s="3" t="str">
        <f>IF(IFERROR($B18,"E")="E","",IF(LEFT($B18,2)=G$2,MAX(G$2:G17)+1,IF(LEFT($B18,2)=LEFT(G$2,1)&amp;"S",MAX(G$2:G17)+1,"")))</f>
        <v/>
      </c>
      <c r="H18" s="3" t="str">
        <f>IF(IFERROR($B18,"E")="E","",IF(LEFT($B18,3)=H$2,MAX(H$2:H17)+1,""))</f>
        <v/>
      </c>
      <c r="I18" s="3" t="str">
        <f>IF(IFERROR($B18,"E")="E","",IF(LEFT($B18,1)=I$2,MAX(I$2:I17)+1,""))</f>
        <v/>
      </c>
      <c r="J18" s="3" t="str">
        <f>IF(IFERROR($B18,"E")="E","",IF(LEFT($B18,2)=J$2,MAX(J$2:J17)+1,IF(LEFT($B18,2)=LEFT(J$2,1)&amp;"S",MAX(J$2:J17)+1,"")))</f>
        <v/>
      </c>
      <c r="K18" s="3" t="str">
        <f>IF(IFERROR($B18,"E")="E","",IF(LEFT($B18,3)=K$2,MAX(K$2:K17)+1,""))</f>
        <v/>
      </c>
      <c r="L18" s="3" t="str">
        <f>IF(IFERROR($B18,"E")="E","",IF(LEFT($B18,1)=L$2,MAX(L$2:L17)+1,""))</f>
        <v/>
      </c>
      <c r="M18" s="3" t="str">
        <f>IF(IFERROR($B18,"E")="E","",IF(LEFT($B18,2)=M$2,MAX(M$2:M17)+1,IF(LEFT($B18,2)=LEFT(M$2,1)&amp;"S",MAX(M$2:M17)+1,"")))</f>
        <v/>
      </c>
      <c r="N18" s="3" t="str">
        <f>IF(IFERROR($B18,"E")="E","",IF(LEFT($B18,3)=N$2,MAX(N$2:N17)+1,""))</f>
        <v/>
      </c>
      <c r="O18" s="3" t="str">
        <f>IF(IFERROR(FIND("U",$B18,1),0)=0,"",MAX(O$2:O17)+1)</f>
        <v/>
      </c>
      <c r="P18" s="3" t="str">
        <f>IF(IFERROR(FIND("F",$B18,1),0)=0,"",MAX(P$2:P17)+1)</f>
        <v/>
      </c>
      <c r="Q18" s="3" t="str">
        <f>IF(IFERROR(FIND("MJ",$B18,1),0)=0,"",MAX(Q$2:Q17)+1)</f>
        <v/>
      </c>
      <c r="R18" s="3" t="str">
        <f>IF(IFERROR(FIND("WJ",$B18,1),0)=0,"",MAX(R$2:R17)+1)</f>
        <v/>
      </c>
      <c r="S18" s="3" t="str">
        <f>IF(IFERROR(FIND("XJ",$B18,1),0)=0,"",MAX(S$2:S17)+1)</f>
        <v/>
      </c>
      <c r="T18" s="3" t="str">
        <f>IF(IFERROR(FIND("J",$B18,1),0)=0,"",MAX(T$2:T17)+1)</f>
        <v/>
      </c>
      <c r="U18" s="3" t="str">
        <f>IF(IFERROR(FIND("N",$B18,1),0)=0,"",MAX(U$2:U17)+1)</f>
        <v/>
      </c>
      <c r="V18" s="2">
        <f t="shared" si="0"/>
        <v>0</v>
      </c>
      <c r="W18" s="2" t="e">
        <f>VLOOKUP($A18,#REF!,10,FALSE)</f>
        <v>#REF!</v>
      </c>
    </row>
    <row r="19" spans="1:23" x14ac:dyDescent="0.25">
      <c r="A19" s="3">
        <v>417</v>
      </c>
      <c r="B19" s="2" t="e">
        <f>VLOOKUP($A19,#REF!,3,FALSE)</f>
        <v>#REF!</v>
      </c>
      <c r="C19" s="4" t="e">
        <f>VLOOKUP(A19,Results!A:C,3,FALSE)-Reformat!$H$1+VLOOKUP(A19,'Sun Results'!A:C,3,FALSE)-#REF!</f>
        <v>#N/A</v>
      </c>
      <c r="D19" s="3" t="e">
        <f>VLOOKUP(A19,Results!A:F,4,FALSE)+VLOOKUP(A19,'Sun Results'!A:D,4,FALSE)</f>
        <v>#N/A</v>
      </c>
      <c r="E19" s="3" t="str">
        <f>IF(IFERROR($B19,"E")="E","",MAX(E$2:E18)+1)</f>
        <v/>
      </c>
      <c r="F19" s="3" t="str">
        <f>IF(IFERROR($B19,"E")="E","",IF(LEFT($B19,1)=F$2,MAX(F$2:F18)+1,""))</f>
        <v/>
      </c>
      <c r="G19" s="3" t="str">
        <f>IF(IFERROR($B19,"E")="E","",IF(LEFT($B19,2)=G$2,MAX(G$2:G18)+1,IF(LEFT($B19,2)=LEFT(G$2,1)&amp;"S",MAX(G$2:G18)+1,"")))</f>
        <v/>
      </c>
      <c r="H19" s="3" t="str">
        <f>IF(IFERROR($B19,"E")="E","",IF(LEFT($B19,3)=H$2,MAX(H$2:H18)+1,""))</f>
        <v/>
      </c>
      <c r="I19" s="3" t="str">
        <f>IF(IFERROR($B19,"E")="E","",IF(LEFT($B19,1)=I$2,MAX(I$2:I18)+1,""))</f>
        <v/>
      </c>
      <c r="J19" s="3" t="str">
        <f>IF(IFERROR($B19,"E")="E","",IF(LEFT($B19,2)=J$2,MAX(J$2:J18)+1,IF(LEFT($B19,2)=LEFT(J$2,1)&amp;"S",MAX(J$2:J18)+1,"")))</f>
        <v/>
      </c>
      <c r="K19" s="3" t="str">
        <f>IF(IFERROR($B19,"E")="E","",IF(LEFT($B19,3)=K$2,MAX(K$2:K18)+1,""))</f>
        <v/>
      </c>
      <c r="L19" s="3" t="str">
        <f>IF(IFERROR($B19,"E")="E","",IF(LEFT($B19,1)=L$2,MAX(L$2:L18)+1,""))</f>
        <v/>
      </c>
      <c r="M19" s="3" t="str">
        <f>IF(IFERROR($B19,"E")="E","",IF(LEFT($B19,2)=M$2,MAX(M$2:M18)+1,IF(LEFT($B19,2)=LEFT(M$2,1)&amp;"S",MAX(M$2:M18)+1,"")))</f>
        <v/>
      </c>
      <c r="N19" s="3" t="str">
        <f>IF(IFERROR($B19,"E")="E","",IF(LEFT($B19,3)=N$2,MAX(N$2:N18)+1,""))</f>
        <v/>
      </c>
      <c r="O19" s="3" t="str">
        <f>IF(IFERROR(FIND("U",$B19,1),0)=0,"",MAX(O$2:O18)+1)</f>
        <v/>
      </c>
      <c r="P19" s="3" t="str">
        <f>IF(IFERROR(FIND("F",$B19,1),0)=0,"",MAX(P$2:P18)+1)</f>
        <v/>
      </c>
      <c r="Q19" s="3" t="str">
        <f>IF(IFERROR(FIND("MJ",$B19,1),0)=0,"",MAX(Q$2:Q18)+1)</f>
        <v/>
      </c>
      <c r="R19" s="3" t="str">
        <f>IF(IFERROR(FIND("WJ",$B19,1),0)=0,"",MAX(R$2:R18)+1)</f>
        <v/>
      </c>
      <c r="S19" s="3" t="str">
        <f>IF(IFERROR(FIND("XJ",$B19,1),0)=0,"",MAX(S$2:S18)+1)</f>
        <v/>
      </c>
      <c r="T19" s="3" t="str">
        <f>IF(IFERROR(FIND("J",$B19,1),0)=0,"",MAX(T$2:T18)+1)</f>
        <v/>
      </c>
      <c r="U19" s="3" t="str">
        <f>IF(IFERROR(FIND("N",$B19,1),0)=0,"",MAX(U$2:U18)+1)</f>
        <v/>
      </c>
      <c r="V19" s="2">
        <f t="shared" si="0"/>
        <v>0</v>
      </c>
      <c r="W19" s="2" t="e">
        <f>VLOOKUP($A19,#REF!,10,FALSE)</f>
        <v>#REF!</v>
      </c>
    </row>
    <row r="20" spans="1:23" x14ac:dyDescent="0.25">
      <c r="A20" s="3">
        <v>418</v>
      </c>
      <c r="B20" s="2" t="e">
        <f>VLOOKUP($A20,#REF!,3,FALSE)</f>
        <v>#REF!</v>
      </c>
      <c r="C20" s="4" t="e">
        <f>VLOOKUP(A20,Results!A:C,3,FALSE)-Reformat!$H$1+VLOOKUP(A20,'Sun Results'!A:C,3,FALSE)-#REF!</f>
        <v>#N/A</v>
      </c>
      <c r="D20" s="3" t="e">
        <f>VLOOKUP(A20,Results!A:F,4,FALSE)+VLOOKUP(A20,'Sun Results'!A:D,4,FALSE)</f>
        <v>#N/A</v>
      </c>
      <c r="E20" s="3" t="str">
        <f>IF(IFERROR($B20,"E")="E","",MAX(E$2:E19)+1)</f>
        <v/>
      </c>
      <c r="F20" s="3" t="str">
        <f>IF(IFERROR($B20,"E")="E","",IF(LEFT($B20,1)=F$2,MAX(F$2:F19)+1,""))</f>
        <v/>
      </c>
      <c r="G20" s="3" t="str">
        <f>IF(IFERROR($B20,"E")="E","",IF(LEFT($B20,2)=G$2,MAX(G$2:G19)+1,IF(LEFT($B20,2)=LEFT(G$2,1)&amp;"S",MAX(G$2:G19)+1,"")))</f>
        <v/>
      </c>
      <c r="H20" s="3" t="str">
        <f>IF(IFERROR($B20,"E")="E","",IF(LEFT($B20,3)=H$2,MAX(H$2:H19)+1,""))</f>
        <v/>
      </c>
      <c r="I20" s="3" t="str">
        <f>IF(IFERROR($B20,"E")="E","",IF(LEFT($B20,1)=I$2,MAX(I$2:I19)+1,""))</f>
        <v/>
      </c>
      <c r="J20" s="3" t="str">
        <f>IF(IFERROR($B20,"E")="E","",IF(LEFT($B20,2)=J$2,MAX(J$2:J19)+1,IF(LEFT($B20,2)=LEFT(J$2,1)&amp;"S",MAX(J$2:J19)+1,"")))</f>
        <v/>
      </c>
      <c r="K20" s="3" t="str">
        <f>IF(IFERROR($B20,"E")="E","",IF(LEFT($B20,3)=K$2,MAX(K$2:K19)+1,""))</f>
        <v/>
      </c>
      <c r="L20" s="3" t="str">
        <f>IF(IFERROR($B20,"E")="E","",IF(LEFT($B20,1)=L$2,MAX(L$2:L19)+1,""))</f>
        <v/>
      </c>
      <c r="M20" s="3" t="str">
        <f>IF(IFERROR($B20,"E")="E","",IF(LEFT($B20,2)=M$2,MAX(M$2:M19)+1,IF(LEFT($B20,2)=LEFT(M$2,1)&amp;"S",MAX(M$2:M19)+1,"")))</f>
        <v/>
      </c>
      <c r="N20" s="3" t="str">
        <f>IF(IFERROR($B20,"E")="E","",IF(LEFT($B20,3)=N$2,MAX(N$2:N19)+1,""))</f>
        <v/>
      </c>
      <c r="O20" s="3" t="str">
        <f>IF(IFERROR(FIND("U",$B20,1),0)=0,"",MAX(O$2:O19)+1)</f>
        <v/>
      </c>
      <c r="P20" s="3" t="str">
        <f>IF(IFERROR(FIND("F",$B20,1),0)=0,"",MAX(P$2:P19)+1)</f>
        <v/>
      </c>
      <c r="Q20" s="3" t="str">
        <f>IF(IFERROR(FIND("MJ",$B20,1),0)=0,"",MAX(Q$2:Q19)+1)</f>
        <v/>
      </c>
      <c r="R20" s="3" t="str">
        <f>IF(IFERROR(FIND("WJ",$B20,1),0)=0,"",MAX(R$2:R19)+1)</f>
        <v/>
      </c>
      <c r="S20" s="3" t="str">
        <f>IF(IFERROR(FIND("XJ",$B20,1),0)=0,"",MAX(S$2:S19)+1)</f>
        <v/>
      </c>
      <c r="T20" s="3" t="str">
        <f>IF(IFERROR(FIND("J",$B20,1),0)=0,"",MAX(T$2:T19)+1)</f>
        <v/>
      </c>
      <c r="U20" s="3" t="str">
        <f>IF(IFERROR(FIND("N",$B20,1),0)=0,"",MAX(U$2:U19)+1)</f>
        <v/>
      </c>
      <c r="V20" s="2">
        <f t="shared" si="0"/>
        <v>0</v>
      </c>
      <c r="W20" s="2" t="e">
        <f>VLOOKUP($A20,#REF!,10,FALSE)</f>
        <v>#REF!</v>
      </c>
    </row>
    <row r="21" spans="1:23" x14ac:dyDescent="0.25">
      <c r="A21" s="3">
        <v>419</v>
      </c>
      <c r="B21" s="2" t="e">
        <f>VLOOKUP($A21,#REF!,3,FALSE)</f>
        <v>#REF!</v>
      </c>
      <c r="C21" s="4" t="e">
        <f>VLOOKUP(A21,Results!A:C,3,FALSE)-Reformat!$H$1+VLOOKUP(A21,'Sun Results'!A:C,3,FALSE)-#REF!</f>
        <v>#N/A</v>
      </c>
      <c r="D21" s="3" t="e">
        <f>VLOOKUP(A21,Results!A:F,4,FALSE)+VLOOKUP(A21,'Sun Results'!A:D,4,FALSE)</f>
        <v>#N/A</v>
      </c>
      <c r="E21" s="3" t="str">
        <f>IF(IFERROR($B21,"E")="E","",MAX(E$2:E20)+1)</f>
        <v/>
      </c>
      <c r="F21" s="3" t="str">
        <f>IF(IFERROR($B21,"E")="E","",IF(LEFT($B21,1)=F$2,MAX(F$2:F20)+1,""))</f>
        <v/>
      </c>
      <c r="G21" s="3" t="str">
        <f>IF(IFERROR($B21,"E")="E","",IF(LEFT($B21,2)=G$2,MAX(G$2:G20)+1,IF(LEFT($B21,2)=LEFT(G$2,1)&amp;"S",MAX(G$2:G20)+1,"")))</f>
        <v/>
      </c>
      <c r="H21" s="3" t="str">
        <f>IF(IFERROR($B21,"E")="E","",IF(LEFT($B21,3)=H$2,MAX(H$2:H20)+1,""))</f>
        <v/>
      </c>
      <c r="I21" s="3" t="str">
        <f>IF(IFERROR($B21,"E")="E","",IF(LEFT($B21,1)=I$2,MAX(I$2:I20)+1,""))</f>
        <v/>
      </c>
      <c r="J21" s="3" t="str">
        <f>IF(IFERROR($B21,"E")="E","",IF(LEFT($B21,2)=J$2,MAX(J$2:J20)+1,IF(LEFT($B21,2)=LEFT(J$2,1)&amp;"S",MAX(J$2:J20)+1,"")))</f>
        <v/>
      </c>
      <c r="K21" s="3" t="str">
        <f>IF(IFERROR($B21,"E")="E","",IF(LEFT($B21,3)=K$2,MAX(K$2:K20)+1,""))</f>
        <v/>
      </c>
      <c r="L21" s="3" t="str">
        <f>IF(IFERROR($B21,"E")="E","",IF(LEFT($B21,1)=L$2,MAX(L$2:L20)+1,""))</f>
        <v/>
      </c>
      <c r="M21" s="3" t="str">
        <f>IF(IFERROR($B21,"E")="E","",IF(LEFT($B21,2)=M$2,MAX(M$2:M20)+1,IF(LEFT($B21,2)=LEFT(M$2,1)&amp;"S",MAX(M$2:M20)+1,"")))</f>
        <v/>
      </c>
      <c r="N21" s="3" t="str">
        <f>IF(IFERROR($B21,"E")="E","",IF(LEFT($B21,3)=N$2,MAX(N$2:N20)+1,""))</f>
        <v/>
      </c>
      <c r="O21" s="3" t="str">
        <f>IF(IFERROR(FIND("U",$B21,1),0)=0,"",MAX(O$2:O20)+1)</f>
        <v/>
      </c>
      <c r="P21" s="3" t="str">
        <f>IF(IFERROR(FIND("F",$B21,1),0)=0,"",MAX(P$2:P20)+1)</f>
        <v/>
      </c>
      <c r="Q21" s="3" t="str">
        <f>IF(IFERROR(FIND("MJ",$B21,1),0)=0,"",MAX(Q$2:Q20)+1)</f>
        <v/>
      </c>
      <c r="R21" s="3" t="str">
        <f>IF(IFERROR(FIND("WJ",$B21,1),0)=0,"",MAX(R$2:R20)+1)</f>
        <v/>
      </c>
      <c r="S21" s="3" t="str">
        <f>IF(IFERROR(FIND("XJ",$B21,1),0)=0,"",MAX(S$2:S20)+1)</f>
        <v/>
      </c>
      <c r="T21" s="3" t="str">
        <f>IF(IFERROR(FIND("J",$B21,1),0)=0,"",MAX(T$2:T20)+1)</f>
        <v/>
      </c>
      <c r="U21" s="3" t="str">
        <f>IF(IFERROR(FIND("N",$B21,1),0)=0,"",MAX(U$2:U20)+1)</f>
        <v/>
      </c>
      <c r="V21" s="2">
        <f t="shared" si="0"/>
        <v>0</v>
      </c>
      <c r="W21" s="2" t="e">
        <f>VLOOKUP($A21,#REF!,10,FALSE)</f>
        <v>#REF!</v>
      </c>
    </row>
    <row r="22" spans="1:23" x14ac:dyDescent="0.25">
      <c r="A22" s="3">
        <v>420</v>
      </c>
      <c r="B22" s="2" t="e">
        <f>VLOOKUP($A22,#REF!,3,FALSE)</f>
        <v>#REF!</v>
      </c>
      <c r="C22" s="4" t="e">
        <f>VLOOKUP(A22,Results!A:C,3,FALSE)-Reformat!$H$1+VLOOKUP(A22,'Sun Results'!A:C,3,FALSE)-#REF!</f>
        <v>#N/A</v>
      </c>
      <c r="D22" s="3" t="e">
        <f>VLOOKUP(A22,Results!A:F,4,FALSE)+VLOOKUP(A22,'Sun Results'!A:D,4,FALSE)</f>
        <v>#N/A</v>
      </c>
      <c r="E22" s="3" t="str">
        <f>IF(IFERROR($B22,"E")="E","",MAX(E$2:E21)+1)</f>
        <v/>
      </c>
      <c r="F22" s="3" t="str">
        <f>IF(IFERROR($B22,"E")="E","",IF(LEFT($B22,1)=F$2,MAX(F$2:F21)+1,""))</f>
        <v/>
      </c>
      <c r="G22" s="3" t="str">
        <f>IF(IFERROR($B22,"E")="E","",IF(LEFT($B22,2)=G$2,MAX(G$2:G21)+1,IF(LEFT($B22,2)=LEFT(G$2,1)&amp;"S",MAX(G$2:G21)+1,"")))</f>
        <v/>
      </c>
      <c r="H22" s="3" t="str">
        <f>IF(IFERROR($B22,"E")="E","",IF(LEFT($B22,3)=H$2,MAX(H$2:H21)+1,""))</f>
        <v/>
      </c>
      <c r="I22" s="3" t="str">
        <f>IF(IFERROR($B22,"E")="E","",IF(LEFT($B22,1)=I$2,MAX(I$2:I21)+1,""))</f>
        <v/>
      </c>
      <c r="J22" s="3" t="str">
        <f>IF(IFERROR($B22,"E")="E","",IF(LEFT($B22,2)=J$2,MAX(J$2:J21)+1,IF(LEFT($B22,2)=LEFT(J$2,1)&amp;"S",MAX(J$2:J21)+1,"")))</f>
        <v/>
      </c>
      <c r="K22" s="3" t="str">
        <f>IF(IFERROR($B22,"E")="E","",IF(LEFT($B22,3)=K$2,MAX(K$2:K21)+1,""))</f>
        <v/>
      </c>
      <c r="L22" s="3" t="str">
        <f>IF(IFERROR($B22,"E")="E","",IF(LEFT($B22,1)=L$2,MAX(L$2:L21)+1,""))</f>
        <v/>
      </c>
      <c r="M22" s="3" t="str">
        <f>IF(IFERROR($B22,"E")="E","",IF(LEFT($B22,2)=M$2,MAX(M$2:M21)+1,IF(LEFT($B22,2)=LEFT(M$2,1)&amp;"S",MAX(M$2:M21)+1,"")))</f>
        <v/>
      </c>
      <c r="N22" s="3" t="str">
        <f>IF(IFERROR($B22,"E")="E","",IF(LEFT($B22,3)=N$2,MAX(N$2:N21)+1,""))</f>
        <v/>
      </c>
      <c r="O22" s="3" t="str">
        <f>IF(IFERROR(FIND("U",$B22,1),0)=0,"",MAX(O$2:O21)+1)</f>
        <v/>
      </c>
      <c r="P22" s="3" t="str">
        <f>IF(IFERROR(FIND("F",$B22,1),0)=0,"",MAX(P$2:P21)+1)</f>
        <v/>
      </c>
      <c r="Q22" s="3" t="str">
        <f>IF(IFERROR(FIND("MJ",$B22,1),0)=0,"",MAX(Q$2:Q21)+1)</f>
        <v/>
      </c>
      <c r="R22" s="3" t="str">
        <f>IF(IFERROR(FIND("WJ",$B22,1),0)=0,"",MAX(R$2:R21)+1)</f>
        <v/>
      </c>
      <c r="S22" s="3" t="str">
        <f>IF(IFERROR(FIND("XJ",$B22,1),0)=0,"",MAX(S$2:S21)+1)</f>
        <v/>
      </c>
      <c r="T22" s="3" t="str">
        <f>IF(IFERROR(FIND("J",$B22,1),0)=0,"",MAX(T$2:T21)+1)</f>
        <v/>
      </c>
      <c r="U22" s="3" t="str">
        <f>IF(IFERROR(FIND("N",$B22,1),0)=0,"",MAX(U$2:U21)+1)</f>
        <v/>
      </c>
      <c r="V22" s="2">
        <f t="shared" si="0"/>
        <v>0</v>
      </c>
      <c r="W22" s="2" t="e">
        <f>VLOOKUP($A22,#REF!,10,FALSE)</f>
        <v>#REF!</v>
      </c>
    </row>
    <row r="23" spans="1:23" x14ac:dyDescent="0.25">
      <c r="A23" s="3">
        <v>421</v>
      </c>
      <c r="B23" s="2" t="e">
        <f>VLOOKUP($A23,#REF!,3,FALSE)</f>
        <v>#REF!</v>
      </c>
      <c r="C23" s="4" t="e">
        <f>VLOOKUP(A23,Results!A:C,3,FALSE)-Reformat!$H$1+VLOOKUP(A23,'Sun Results'!A:C,3,FALSE)-#REF!</f>
        <v>#N/A</v>
      </c>
      <c r="D23" s="3" t="e">
        <f>VLOOKUP(A23,Results!A:F,4,FALSE)+VLOOKUP(A23,'Sun Results'!A:D,4,FALSE)</f>
        <v>#N/A</v>
      </c>
      <c r="E23" s="3" t="str">
        <f>IF(IFERROR($B23,"E")="E","",MAX(E$2:E22)+1)</f>
        <v/>
      </c>
      <c r="F23" s="3" t="str">
        <f>IF(IFERROR($B23,"E")="E","",IF(LEFT($B23,1)=F$2,MAX(F$2:F22)+1,""))</f>
        <v/>
      </c>
      <c r="G23" s="3" t="str">
        <f>IF(IFERROR($B23,"E")="E","",IF(LEFT($B23,2)=G$2,MAX(G$2:G22)+1,IF(LEFT($B23,2)=LEFT(G$2,1)&amp;"S",MAX(G$2:G22)+1,"")))</f>
        <v/>
      </c>
      <c r="H23" s="3" t="str">
        <f>IF(IFERROR($B23,"E")="E","",IF(LEFT($B23,3)=H$2,MAX(H$2:H22)+1,""))</f>
        <v/>
      </c>
      <c r="I23" s="3" t="str">
        <f>IF(IFERROR($B23,"E")="E","",IF(LEFT($B23,1)=I$2,MAX(I$2:I22)+1,""))</f>
        <v/>
      </c>
      <c r="J23" s="3" t="str">
        <f>IF(IFERROR($B23,"E")="E","",IF(LEFT($B23,2)=J$2,MAX(J$2:J22)+1,IF(LEFT($B23,2)=LEFT(J$2,1)&amp;"S",MAX(J$2:J22)+1,"")))</f>
        <v/>
      </c>
      <c r="K23" s="3" t="str">
        <f>IF(IFERROR($B23,"E")="E","",IF(LEFT($B23,3)=K$2,MAX(K$2:K22)+1,""))</f>
        <v/>
      </c>
      <c r="L23" s="3" t="str">
        <f>IF(IFERROR($B23,"E")="E","",IF(LEFT($B23,1)=L$2,MAX(L$2:L22)+1,""))</f>
        <v/>
      </c>
      <c r="M23" s="3" t="str">
        <f>IF(IFERROR($B23,"E")="E","",IF(LEFT($B23,2)=M$2,MAX(M$2:M22)+1,IF(LEFT($B23,2)=LEFT(M$2,1)&amp;"S",MAX(M$2:M22)+1,"")))</f>
        <v/>
      </c>
      <c r="N23" s="3" t="str">
        <f>IF(IFERROR($B23,"E")="E","",IF(LEFT($B23,3)=N$2,MAX(N$2:N22)+1,""))</f>
        <v/>
      </c>
      <c r="O23" s="3" t="str">
        <f>IF(IFERROR(FIND("U",$B23,1),0)=0,"",MAX(O$2:O22)+1)</f>
        <v/>
      </c>
      <c r="P23" s="3" t="str">
        <f>IF(IFERROR(FIND("F",$B23,1),0)=0,"",MAX(P$2:P22)+1)</f>
        <v/>
      </c>
      <c r="Q23" s="3" t="str">
        <f>IF(IFERROR(FIND("MJ",$B23,1),0)=0,"",MAX(Q$2:Q22)+1)</f>
        <v/>
      </c>
      <c r="R23" s="3" t="str">
        <f>IF(IFERROR(FIND("WJ",$B23,1),0)=0,"",MAX(R$2:R22)+1)</f>
        <v/>
      </c>
      <c r="S23" s="3" t="str">
        <f>IF(IFERROR(FIND("XJ",$B23,1),0)=0,"",MAX(S$2:S22)+1)</f>
        <v/>
      </c>
      <c r="T23" s="3" t="str">
        <f>IF(IFERROR(FIND("J",$B23,1),0)=0,"",MAX(T$2:T22)+1)</f>
        <v/>
      </c>
      <c r="U23" s="3" t="str">
        <f>IF(IFERROR(FIND("N",$B23,1),0)=0,"",MAX(U$2:U22)+1)</f>
        <v/>
      </c>
      <c r="V23" s="2">
        <f t="shared" si="0"/>
        <v>0</v>
      </c>
      <c r="W23" s="2" t="e">
        <f>VLOOKUP($A23,#REF!,10,FALSE)</f>
        <v>#REF!</v>
      </c>
    </row>
    <row r="24" spans="1:23" x14ac:dyDescent="0.25">
      <c r="A24" s="3">
        <v>422</v>
      </c>
      <c r="B24" s="2" t="e">
        <f>VLOOKUP($A24,#REF!,3,FALSE)</f>
        <v>#REF!</v>
      </c>
      <c r="C24" s="4" t="e">
        <f>VLOOKUP(A24,Results!A:C,3,FALSE)-Reformat!$H$1+VLOOKUP(A24,'Sun Results'!A:C,3,FALSE)-#REF!</f>
        <v>#N/A</v>
      </c>
      <c r="D24" s="3" t="e">
        <f>VLOOKUP(A24,Results!A:F,4,FALSE)+VLOOKUP(A24,'Sun Results'!A:D,4,FALSE)</f>
        <v>#N/A</v>
      </c>
      <c r="E24" s="3" t="str">
        <f>IF(IFERROR($B24,"E")="E","",MAX(E$2:E23)+1)</f>
        <v/>
      </c>
      <c r="F24" s="3" t="str">
        <f>IF(IFERROR($B24,"E")="E","",IF(LEFT($B24,1)=F$2,MAX(F$2:F23)+1,""))</f>
        <v/>
      </c>
      <c r="G24" s="3" t="str">
        <f>IF(IFERROR($B24,"E")="E","",IF(LEFT($B24,2)=G$2,MAX(G$2:G23)+1,IF(LEFT($B24,2)=LEFT(G$2,1)&amp;"S",MAX(G$2:G23)+1,"")))</f>
        <v/>
      </c>
      <c r="H24" s="3" t="str">
        <f>IF(IFERROR($B24,"E")="E","",IF(LEFT($B24,3)=H$2,MAX(H$2:H23)+1,""))</f>
        <v/>
      </c>
      <c r="I24" s="3" t="str">
        <f>IF(IFERROR($B24,"E")="E","",IF(LEFT($B24,1)=I$2,MAX(I$2:I23)+1,""))</f>
        <v/>
      </c>
      <c r="J24" s="3" t="str">
        <f>IF(IFERROR($B24,"E")="E","",IF(LEFT($B24,2)=J$2,MAX(J$2:J23)+1,IF(LEFT($B24,2)=LEFT(J$2,1)&amp;"S",MAX(J$2:J23)+1,"")))</f>
        <v/>
      </c>
      <c r="K24" s="3" t="str">
        <f>IF(IFERROR($B24,"E")="E","",IF(LEFT($B24,3)=K$2,MAX(K$2:K23)+1,""))</f>
        <v/>
      </c>
      <c r="L24" s="3" t="str">
        <f>IF(IFERROR($B24,"E")="E","",IF(LEFT($B24,1)=L$2,MAX(L$2:L23)+1,""))</f>
        <v/>
      </c>
      <c r="M24" s="3" t="str">
        <f>IF(IFERROR($B24,"E")="E","",IF(LEFT($B24,2)=M$2,MAX(M$2:M23)+1,IF(LEFT($B24,2)=LEFT(M$2,1)&amp;"S",MAX(M$2:M23)+1,"")))</f>
        <v/>
      </c>
      <c r="N24" s="3" t="str">
        <f>IF(IFERROR($B24,"E")="E","",IF(LEFT($B24,3)=N$2,MAX(N$2:N23)+1,""))</f>
        <v/>
      </c>
      <c r="O24" s="3" t="str">
        <f>IF(IFERROR(FIND("U",$B24,1),0)=0,"",MAX(O$2:O23)+1)</f>
        <v/>
      </c>
      <c r="P24" s="3" t="str">
        <f>IF(IFERROR(FIND("F",$B24,1),0)=0,"",MAX(P$2:P23)+1)</f>
        <v/>
      </c>
      <c r="Q24" s="3" t="str">
        <f>IF(IFERROR(FIND("MJ",$B24,1),0)=0,"",MAX(Q$2:Q23)+1)</f>
        <v/>
      </c>
      <c r="R24" s="3" t="str">
        <f>IF(IFERROR(FIND("WJ",$B24,1),0)=0,"",MAX(R$2:R23)+1)</f>
        <v/>
      </c>
      <c r="S24" s="3" t="str">
        <f>IF(IFERROR(FIND("XJ",$B24,1),0)=0,"",MAX(S$2:S23)+1)</f>
        <v/>
      </c>
      <c r="T24" s="3" t="str">
        <f>IF(IFERROR(FIND("J",$B24,1),0)=0,"",MAX(T$2:T23)+1)</f>
        <v/>
      </c>
      <c r="U24" s="3" t="str">
        <f>IF(IFERROR(FIND("N",$B24,1),0)=0,"",MAX(U$2:U23)+1)</f>
        <v/>
      </c>
      <c r="V24" s="2">
        <f t="shared" si="0"/>
        <v>0</v>
      </c>
      <c r="W24" s="2" t="e">
        <f>VLOOKUP($A24,#REF!,10,FALSE)</f>
        <v>#REF!</v>
      </c>
    </row>
    <row r="25" spans="1:23" x14ac:dyDescent="0.25">
      <c r="A25" s="3">
        <v>423</v>
      </c>
      <c r="B25" s="2" t="e">
        <f>VLOOKUP($A25,#REF!,3,FALSE)</f>
        <v>#REF!</v>
      </c>
      <c r="C25" s="4" t="e">
        <f>VLOOKUP(A25,Results!A:C,3,FALSE)-Reformat!$H$1+VLOOKUP(A25,'Sun Results'!A:C,3,FALSE)-#REF!</f>
        <v>#N/A</v>
      </c>
      <c r="D25" s="3" t="e">
        <f>VLOOKUP(A25,Results!A:F,4,FALSE)+VLOOKUP(A25,'Sun Results'!A:D,4,FALSE)</f>
        <v>#N/A</v>
      </c>
      <c r="E25" s="3" t="str">
        <f>IF(IFERROR($B25,"E")="E","",MAX(E$2:E24)+1)</f>
        <v/>
      </c>
      <c r="F25" s="3" t="str">
        <f>IF(IFERROR($B25,"E")="E","",IF(LEFT($B25,1)=F$2,MAX(F$2:F24)+1,""))</f>
        <v/>
      </c>
      <c r="G25" s="3" t="str">
        <f>IF(IFERROR($B25,"E")="E","",IF(LEFT($B25,2)=G$2,MAX(G$2:G24)+1,IF(LEFT($B25,2)=LEFT(G$2,1)&amp;"S",MAX(G$2:G24)+1,"")))</f>
        <v/>
      </c>
      <c r="H25" s="3" t="str">
        <f>IF(IFERROR($B25,"E")="E","",IF(LEFT($B25,3)=H$2,MAX(H$2:H24)+1,""))</f>
        <v/>
      </c>
      <c r="I25" s="3" t="str">
        <f>IF(IFERROR($B25,"E")="E","",IF(LEFT($B25,1)=I$2,MAX(I$2:I24)+1,""))</f>
        <v/>
      </c>
      <c r="J25" s="3" t="str">
        <f>IF(IFERROR($B25,"E")="E","",IF(LEFT($B25,2)=J$2,MAX(J$2:J24)+1,IF(LEFT($B25,2)=LEFT(J$2,1)&amp;"S",MAX(J$2:J24)+1,"")))</f>
        <v/>
      </c>
      <c r="K25" s="3" t="str">
        <f>IF(IFERROR($B25,"E")="E","",IF(LEFT($B25,3)=K$2,MAX(K$2:K24)+1,""))</f>
        <v/>
      </c>
      <c r="L25" s="3" t="str">
        <f>IF(IFERROR($B25,"E")="E","",IF(LEFT($B25,1)=L$2,MAX(L$2:L24)+1,""))</f>
        <v/>
      </c>
      <c r="M25" s="3" t="str">
        <f>IF(IFERROR($B25,"E")="E","",IF(LEFT($B25,2)=M$2,MAX(M$2:M24)+1,IF(LEFT($B25,2)=LEFT(M$2,1)&amp;"S",MAX(M$2:M24)+1,"")))</f>
        <v/>
      </c>
      <c r="N25" s="3" t="str">
        <f>IF(IFERROR($B25,"E")="E","",IF(LEFT($B25,3)=N$2,MAX(N$2:N24)+1,""))</f>
        <v/>
      </c>
      <c r="O25" s="3" t="str">
        <f>IF(IFERROR(FIND("U",$B25,1),0)=0,"",MAX(O$2:O24)+1)</f>
        <v/>
      </c>
      <c r="P25" s="3" t="str">
        <f>IF(IFERROR(FIND("F",$B25,1),0)=0,"",MAX(P$2:P24)+1)</f>
        <v/>
      </c>
      <c r="Q25" s="3" t="str">
        <f>IF(IFERROR(FIND("MJ",$B25,1),0)=0,"",MAX(Q$2:Q24)+1)</f>
        <v/>
      </c>
      <c r="R25" s="3" t="str">
        <f>IF(IFERROR(FIND("WJ",$B25,1),0)=0,"",MAX(R$2:R24)+1)</f>
        <v/>
      </c>
      <c r="S25" s="3" t="str">
        <f>IF(IFERROR(FIND("XJ",$B25,1),0)=0,"",MAX(S$2:S24)+1)</f>
        <v/>
      </c>
      <c r="T25" s="3" t="str">
        <f>IF(IFERROR(FIND("J",$B25,1),0)=0,"",MAX(T$2:T24)+1)</f>
        <v/>
      </c>
      <c r="U25" s="3" t="str">
        <f>IF(IFERROR(FIND("N",$B25,1),0)=0,"",MAX(U$2:U24)+1)</f>
        <v/>
      </c>
      <c r="V25" s="2">
        <f t="shared" si="0"/>
        <v>0</v>
      </c>
      <c r="W25" s="2" t="e">
        <f>VLOOKUP($A25,#REF!,10,FALSE)</f>
        <v>#REF!</v>
      </c>
    </row>
    <row r="26" spans="1:23" x14ac:dyDescent="0.25">
      <c r="A26" s="3">
        <v>424</v>
      </c>
      <c r="B26" s="2" t="e">
        <f>VLOOKUP($A26,#REF!,3,FALSE)</f>
        <v>#REF!</v>
      </c>
      <c r="C26" s="4" t="e">
        <f>VLOOKUP(A26,Results!A:C,3,FALSE)-Reformat!$H$1+VLOOKUP(A26,'Sun Results'!A:C,3,FALSE)-#REF!</f>
        <v>#N/A</v>
      </c>
      <c r="D26" s="3" t="e">
        <f>VLOOKUP(A26,Results!A:F,4,FALSE)+VLOOKUP(A26,'Sun Results'!A:D,4,FALSE)</f>
        <v>#N/A</v>
      </c>
      <c r="E26" s="3" t="str">
        <f>IF(IFERROR($B26,"E")="E","",MAX(E$2:E25)+1)</f>
        <v/>
      </c>
      <c r="F26" s="3" t="str">
        <f>IF(IFERROR($B26,"E")="E","",IF(LEFT($B26,1)=F$2,MAX(F$2:F25)+1,""))</f>
        <v/>
      </c>
      <c r="G26" s="3" t="str">
        <f>IF(IFERROR($B26,"E")="E","",IF(LEFT($B26,2)=G$2,MAX(G$2:G25)+1,IF(LEFT($B26,2)=LEFT(G$2,1)&amp;"S",MAX(G$2:G25)+1,"")))</f>
        <v/>
      </c>
      <c r="H26" s="3" t="str">
        <f>IF(IFERROR($B26,"E")="E","",IF(LEFT($B26,3)=H$2,MAX(H$2:H25)+1,""))</f>
        <v/>
      </c>
      <c r="I26" s="3" t="str">
        <f>IF(IFERROR($B26,"E")="E","",IF(LEFT($B26,1)=I$2,MAX(I$2:I25)+1,""))</f>
        <v/>
      </c>
      <c r="J26" s="3" t="str">
        <f>IF(IFERROR($B26,"E")="E","",IF(LEFT($B26,2)=J$2,MAX(J$2:J25)+1,IF(LEFT($B26,2)=LEFT(J$2,1)&amp;"S",MAX(J$2:J25)+1,"")))</f>
        <v/>
      </c>
      <c r="K26" s="3" t="str">
        <f>IF(IFERROR($B26,"E")="E","",IF(LEFT($B26,3)=K$2,MAX(K$2:K25)+1,""))</f>
        <v/>
      </c>
      <c r="L26" s="3" t="str">
        <f>IF(IFERROR($B26,"E")="E","",IF(LEFT($B26,1)=L$2,MAX(L$2:L25)+1,""))</f>
        <v/>
      </c>
      <c r="M26" s="3" t="str">
        <f>IF(IFERROR($B26,"E")="E","",IF(LEFT($B26,2)=M$2,MAX(M$2:M25)+1,IF(LEFT($B26,2)=LEFT(M$2,1)&amp;"S",MAX(M$2:M25)+1,"")))</f>
        <v/>
      </c>
      <c r="N26" s="3" t="str">
        <f>IF(IFERROR($B26,"E")="E","",IF(LEFT($B26,3)=N$2,MAX(N$2:N25)+1,""))</f>
        <v/>
      </c>
      <c r="O26" s="3" t="str">
        <f>IF(IFERROR(FIND("U",$B26,1),0)=0,"",MAX(O$2:O25)+1)</f>
        <v/>
      </c>
      <c r="P26" s="3" t="str">
        <f>IF(IFERROR(FIND("F",$B26,1),0)=0,"",MAX(P$2:P25)+1)</f>
        <v/>
      </c>
      <c r="Q26" s="3" t="str">
        <f>IF(IFERROR(FIND("MJ",$B26,1),0)=0,"",MAX(Q$2:Q25)+1)</f>
        <v/>
      </c>
      <c r="R26" s="3" t="str">
        <f>IF(IFERROR(FIND("WJ",$B26,1),0)=0,"",MAX(R$2:R25)+1)</f>
        <v/>
      </c>
      <c r="S26" s="3" t="str">
        <f>IF(IFERROR(FIND("XJ",$B26,1),0)=0,"",MAX(S$2:S25)+1)</f>
        <v/>
      </c>
      <c r="T26" s="3" t="str">
        <f>IF(IFERROR(FIND("J",$B26,1),0)=0,"",MAX(T$2:T25)+1)</f>
        <v/>
      </c>
      <c r="U26" s="3" t="str">
        <f>IF(IFERROR(FIND("N",$B26,1),0)=0,"",MAX(U$2:U25)+1)</f>
        <v/>
      </c>
      <c r="V26" s="2">
        <f t="shared" si="0"/>
        <v>0</v>
      </c>
      <c r="W26" s="2" t="e">
        <f>VLOOKUP($A26,#REF!,10,FALSE)</f>
        <v>#REF!</v>
      </c>
    </row>
    <row r="27" spans="1:23" x14ac:dyDescent="0.25">
      <c r="A27" s="3">
        <v>425</v>
      </c>
      <c r="B27" s="2" t="e">
        <f>VLOOKUP($A27,#REF!,3,FALSE)</f>
        <v>#REF!</v>
      </c>
      <c r="C27" s="4" t="e">
        <f>VLOOKUP(A27,Results!A:C,3,FALSE)-Reformat!$H$1+VLOOKUP(A27,'Sun Results'!A:C,3,FALSE)-#REF!</f>
        <v>#N/A</v>
      </c>
      <c r="D27" s="3" t="e">
        <f>VLOOKUP(A27,Results!A:F,4,FALSE)+VLOOKUP(A27,'Sun Results'!A:D,4,FALSE)</f>
        <v>#N/A</v>
      </c>
      <c r="E27" s="3" t="str">
        <f>IF(IFERROR($B27,"E")="E","",MAX(E$2:E26)+1)</f>
        <v/>
      </c>
      <c r="F27" s="3" t="str">
        <f>IF(IFERROR($B27,"E")="E","",IF(LEFT($B27,1)=F$2,MAX(F$2:F26)+1,""))</f>
        <v/>
      </c>
      <c r="G27" s="3" t="str">
        <f>IF(IFERROR($B27,"E")="E","",IF(LEFT($B27,2)=G$2,MAX(G$2:G26)+1,IF(LEFT($B27,2)=LEFT(G$2,1)&amp;"S",MAX(G$2:G26)+1,"")))</f>
        <v/>
      </c>
      <c r="H27" s="3" t="str">
        <f>IF(IFERROR($B27,"E")="E","",IF(LEFT($B27,3)=H$2,MAX(H$2:H26)+1,""))</f>
        <v/>
      </c>
      <c r="I27" s="3" t="str">
        <f>IF(IFERROR($B27,"E")="E","",IF(LEFT($B27,1)=I$2,MAX(I$2:I26)+1,""))</f>
        <v/>
      </c>
      <c r="J27" s="3" t="str">
        <f>IF(IFERROR($B27,"E")="E","",IF(LEFT($B27,2)=J$2,MAX(J$2:J26)+1,IF(LEFT($B27,2)=LEFT(J$2,1)&amp;"S",MAX(J$2:J26)+1,"")))</f>
        <v/>
      </c>
      <c r="K27" s="3" t="str">
        <f>IF(IFERROR($B27,"E")="E","",IF(LEFT($B27,3)=K$2,MAX(K$2:K26)+1,""))</f>
        <v/>
      </c>
      <c r="L27" s="3" t="str">
        <f>IF(IFERROR($B27,"E")="E","",IF(LEFT($B27,1)=L$2,MAX(L$2:L26)+1,""))</f>
        <v/>
      </c>
      <c r="M27" s="3" t="str">
        <f>IF(IFERROR($B27,"E")="E","",IF(LEFT($B27,2)=M$2,MAX(M$2:M26)+1,IF(LEFT($B27,2)=LEFT(M$2,1)&amp;"S",MAX(M$2:M26)+1,"")))</f>
        <v/>
      </c>
      <c r="N27" s="3" t="str">
        <f>IF(IFERROR($B27,"E")="E","",IF(LEFT($B27,3)=N$2,MAX(N$2:N26)+1,""))</f>
        <v/>
      </c>
      <c r="O27" s="3" t="str">
        <f>IF(IFERROR(FIND("U",$B27,1),0)=0,"",MAX(O$2:O26)+1)</f>
        <v/>
      </c>
      <c r="P27" s="3" t="str">
        <f>IF(IFERROR(FIND("F",$B27,1),0)=0,"",MAX(P$2:P26)+1)</f>
        <v/>
      </c>
      <c r="Q27" s="3" t="str">
        <f>IF(IFERROR(FIND("MJ",$B27,1),0)=0,"",MAX(Q$2:Q26)+1)</f>
        <v/>
      </c>
      <c r="R27" s="3" t="str">
        <f>IF(IFERROR(FIND("WJ",$B27,1),0)=0,"",MAX(R$2:R26)+1)</f>
        <v/>
      </c>
      <c r="S27" s="3" t="str">
        <f>IF(IFERROR(FIND("XJ",$B27,1),0)=0,"",MAX(S$2:S26)+1)</f>
        <v/>
      </c>
      <c r="T27" s="3" t="str">
        <f>IF(IFERROR(FIND("J",$B27,1),0)=0,"",MAX(T$2:T26)+1)</f>
        <v/>
      </c>
      <c r="U27" s="3" t="str">
        <f>IF(IFERROR(FIND("N",$B27,1),0)=0,"",MAX(U$2:U26)+1)</f>
        <v/>
      </c>
      <c r="V27" s="2">
        <f t="shared" si="0"/>
        <v>0</v>
      </c>
      <c r="W27" s="2" t="e">
        <f>VLOOKUP($A27,#REF!,10,FALSE)</f>
        <v>#REF!</v>
      </c>
    </row>
    <row r="28" spans="1:23" x14ac:dyDescent="0.25">
      <c r="A28" s="3">
        <v>426</v>
      </c>
      <c r="B28" s="2" t="e">
        <f>VLOOKUP($A28,#REF!,3,FALSE)</f>
        <v>#REF!</v>
      </c>
      <c r="C28" s="4" t="e">
        <f>VLOOKUP(A28,Results!A:C,3,FALSE)-Reformat!$H$1+VLOOKUP(A28,'Sun Results'!A:C,3,FALSE)-#REF!</f>
        <v>#N/A</v>
      </c>
      <c r="D28" s="3" t="e">
        <f>VLOOKUP(A28,Results!A:F,4,FALSE)+VLOOKUP(A28,'Sun Results'!A:D,4,FALSE)</f>
        <v>#N/A</v>
      </c>
      <c r="E28" s="3" t="str">
        <f>IF(IFERROR($B28,"E")="E","",MAX(E$2:E27)+1)</f>
        <v/>
      </c>
      <c r="F28" s="3" t="str">
        <f>IF(IFERROR($B28,"E")="E","",IF(LEFT($B28,1)=F$2,MAX(F$2:F27)+1,""))</f>
        <v/>
      </c>
      <c r="G28" s="3" t="str">
        <f>IF(IFERROR($B28,"E")="E","",IF(LEFT($B28,2)=G$2,MAX(G$2:G27)+1,IF(LEFT($B28,2)=LEFT(G$2,1)&amp;"S",MAX(G$2:G27)+1,"")))</f>
        <v/>
      </c>
      <c r="H28" s="3" t="str">
        <f>IF(IFERROR($B28,"E")="E","",IF(LEFT($B28,3)=H$2,MAX(H$2:H27)+1,""))</f>
        <v/>
      </c>
      <c r="I28" s="3" t="str">
        <f>IF(IFERROR($B28,"E")="E","",IF(LEFT($B28,1)=I$2,MAX(I$2:I27)+1,""))</f>
        <v/>
      </c>
      <c r="J28" s="3" t="str">
        <f>IF(IFERROR($B28,"E")="E","",IF(LEFT($B28,2)=J$2,MAX(J$2:J27)+1,IF(LEFT($B28,2)=LEFT(J$2,1)&amp;"S",MAX(J$2:J27)+1,"")))</f>
        <v/>
      </c>
      <c r="K28" s="3" t="str">
        <f>IF(IFERROR($B28,"E")="E","",IF(LEFT($B28,3)=K$2,MAX(K$2:K27)+1,""))</f>
        <v/>
      </c>
      <c r="L28" s="3" t="str">
        <f>IF(IFERROR($B28,"E")="E","",IF(LEFT($B28,1)=L$2,MAX(L$2:L27)+1,""))</f>
        <v/>
      </c>
      <c r="M28" s="3" t="str">
        <f>IF(IFERROR($B28,"E")="E","",IF(LEFT($B28,2)=M$2,MAX(M$2:M27)+1,IF(LEFT($B28,2)=LEFT(M$2,1)&amp;"S",MAX(M$2:M27)+1,"")))</f>
        <v/>
      </c>
      <c r="N28" s="3" t="str">
        <f>IF(IFERROR($B28,"E")="E","",IF(LEFT($B28,3)=N$2,MAX(N$2:N27)+1,""))</f>
        <v/>
      </c>
      <c r="O28" s="3" t="str">
        <f>IF(IFERROR(FIND("U",$B28,1),0)=0,"",MAX(O$2:O27)+1)</f>
        <v/>
      </c>
      <c r="P28" s="3" t="str">
        <f>IF(IFERROR(FIND("F",$B28,1),0)=0,"",MAX(P$2:P27)+1)</f>
        <v/>
      </c>
      <c r="Q28" s="3" t="str">
        <f>IF(IFERROR(FIND("MJ",$B28,1),0)=0,"",MAX(Q$2:Q27)+1)</f>
        <v/>
      </c>
      <c r="R28" s="3" t="str">
        <f>IF(IFERROR(FIND("WJ",$B28,1),0)=0,"",MAX(R$2:R27)+1)</f>
        <v/>
      </c>
      <c r="S28" s="3" t="str">
        <f>IF(IFERROR(FIND("XJ",$B28,1),0)=0,"",MAX(S$2:S27)+1)</f>
        <v/>
      </c>
      <c r="T28" s="3" t="str">
        <f>IF(IFERROR(FIND("J",$B28,1),0)=0,"",MAX(T$2:T27)+1)</f>
        <v/>
      </c>
      <c r="U28" s="3" t="str">
        <f>IF(IFERROR(FIND("N",$B28,1),0)=0,"",MAX(U$2:U27)+1)</f>
        <v/>
      </c>
      <c r="V28" s="2">
        <f t="shared" si="0"/>
        <v>0</v>
      </c>
      <c r="W28" s="2" t="e">
        <f>VLOOKUP($A28,#REF!,10,FALSE)</f>
        <v>#REF!</v>
      </c>
    </row>
  </sheetData>
  <autoFilter ref="V2:V53"/>
  <conditionalFormatting sqref="Q3:S3 T3:U28 E3:P28">
    <cfRule type="expression" dxfId="1" priority="8">
      <formula>#REF!&lt;&gt;1</formula>
    </cfRule>
  </conditionalFormatting>
  <conditionalFormatting sqref="Q4:S28">
    <cfRule type="expression" dxfId="0" priority="6">
      <formula>#REF!&lt;&gt;1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Instructions</vt:lpstr>
      <vt:lpstr>Navlight</vt:lpstr>
      <vt:lpstr>Settings</vt:lpstr>
      <vt:lpstr>Manual Entry</vt:lpstr>
      <vt:lpstr>Results</vt:lpstr>
      <vt:lpstr>Results Backup</vt:lpstr>
      <vt:lpstr>Sun Results</vt:lpstr>
      <vt:lpstr>Sun Navlight</vt:lpstr>
      <vt:lpstr>Both Days Results</vt:lpstr>
      <vt:lpstr>Reformat</vt:lpstr>
      <vt:lpstr>Manual Results</vt:lpstr>
      <vt:lpstr>FinishTime</vt:lpstr>
      <vt:lpstr>LateTime</vt:lpstr>
      <vt:lpstr>PenaltiesPerMin</vt:lpstr>
      <vt:lpstr>Results!Print_Area</vt:lpstr>
      <vt:lpstr>Results!Print_Titles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Giddings</dc:creator>
  <cp:lastModifiedBy>Giddings</cp:lastModifiedBy>
  <cp:lastPrinted>2016-08-14T06:34:11Z</cp:lastPrinted>
  <dcterms:created xsi:type="dcterms:W3CDTF">2013-02-08T06:55:30Z</dcterms:created>
  <dcterms:modified xsi:type="dcterms:W3CDTF">2019-08-18T22:01:42Z</dcterms:modified>
</cp:coreProperties>
</file>